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160" windowWidth="9375" windowHeight="4890" tabRatio="731" activeTab="5"/>
  </bookViews>
  <sheets>
    <sheet name="Entrate_2022" sheetId="1" r:id="rId1"/>
    <sheet name="Spese_2022" sheetId="2" r:id="rId2"/>
    <sheet name="Entrate_2023" sheetId="3" r:id="rId3"/>
    <sheet name="Spese_2023" sheetId="4" r:id="rId4"/>
    <sheet name="Entrate_2024" sheetId="5" r:id="rId5"/>
    <sheet name="Spese_2024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<sst xmlns="http://schemas.openxmlformats.org/spreadsheetml/2006/main" count="633" uniqueCount="134">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</sst>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171" fontId="6" fillId="33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2022%202022-1_Ricevuto%20da%20Davidedellagoden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2022%202023_Ricevuto_da_Davidedellagodenz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penDataPrev%202022%202024_Ricevuto_da_Davide_Dellagoden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Spese"/>
    </sheetNames>
    <sheetDataSet>
      <sheetData sheetId="0">
        <row r="5">
          <cell r="C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D3" sqref="D3:E3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2022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5245326.13</v>
      </c>
      <c r="D8" s="46"/>
      <c r="E8" s="6"/>
      <c r="F8" s="6"/>
    </row>
    <row r="9" spans="1:6" ht="12.75">
      <c r="A9" s="43"/>
      <c r="B9" s="49" t="s">
        <v>10</v>
      </c>
      <c r="C9" s="7">
        <v>1293144.64</v>
      </c>
      <c r="D9" s="46"/>
      <c r="E9" s="6"/>
      <c r="F9" s="6"/>
    </row>
    <row r="10" spans="1:6" ht="12.75">
      <c r="A10" s="43"/>
      <c r="B10" s="49" t="s">
        <v>11</v>
      </c>
      <c r="C10" s="7">
        <v>11787678.82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133000000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432502890</v>
      </c>
      <c r="D14" s="7">
        <v>581518956.7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650736.82</v>
      </c>
      <c r="E17" s="8"/>
      <c r="F17" s="8"/>
    </row>
    <row r="18" spans="1:6" ht="12.75">
      <c r="A18" s="52">
        <v>10301</v>
      </c>
      <c r="B18" s="53" t="s">
        <v>19</v>
      </c>
      <c r="C18" s="7">
        <v>137055000</v>
      </c>
      <c r="D18" s="7">
        <v>182491009.19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569557890</v>
      </c>
      <c r="D20" s="11">
        <f>SUM(D14:D19)</f>
        <v>764660702.71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66409721.18</v>
      </c>
      <c r="D23" s="7">
        <v>100536689.55</v>
      </c>
      <c r="E23" s="8"/>
      <c r="F23" s="8"/>
    </row>
    <row r="24" spans="1:6" ht="12.75">
      <c r="A24" s="57">
        <v>20102</v>
      </c>
      <c r="B24" s="56" t="s">
        <v>25</v>
      </c>
      <c r="C24" s="7">
        <v>13000</v>
      </c>
      <c r="D24" s="7">
        <v>13610</v>
      </c>
      <c r="E24" s="8"/>
      <c r="F24" s="8"/>
    </row>
    <row r="25" spans="1:6" ht="12.75">
      <c r="A25" s="52">
        <v>20103</v>
      </c>
      <c r="B25" s="53" t="s">
        <v>26</v>
      </c>
      <c r="C25" s="7">
        <v>3586770</v>
      </c>
      <c r="D25" s="7">
        <v>3921794.76</v>
      </c>
      <c r="E25" s="8"/>
      <c r="F25" s="8"/>
    </row>
    <row r="26" spans="1:6" ht="12.75">
      <c r="A26" s="52">
        <v>20104</v>
      </c>
      <c r="B26" s="53" t="s">
        <v>27</v>
      </c>
      <c r="C26" s="7">
        <v>3496000</v>
      </c>
      <c r="D26" s="7">
        <v>3386024.73</v>
      </c>
      <c r="E26" s="8"/>
      <c r="F26" s="8"/>
    </row>
    <row r="27" spans="1:6" ht="12.75">
      <c r="A27" s="52">
        <v>20105</v>
      </c>
      <c r="B27" s="53" t="s">
        <v>28</v>
      </c>
      <c r="C27" s="7">
        <v>697180.99</v>
      </c>
      <c r="D27" s="7">
        <v>1096533.8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74202672.17</v>
      </c>
      <c r="D28" s="16">
        <f>SUM(D23:D27)</f>
        <v>108954652.84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76812413.8</v>
      </c>
      <c r="D31" s="7">
        <v>86627228.33</v>
      </c>
      <c r="E31" s="8"/>
      <c r="F31" s="8"/>
    </row>
    <row r="32" spans="1:6" ht="12.75">
      <c r="A32" s="57">
        <v>30200</v>
      </c>
      <c r="B32" s="56" t="s">
        <v>33</v>
      </c>
      <c r="C32" s="7">
        <v>67132200</v>
      </c>
      <c r="D32" s="7">
        <v>24603769.09</v>
      </c>
      <c r="E32" s="8"/>
      <c r="F32" s="8"/>
    </row>
    <row r="33" spans="1:6" ht="12.75">
      <c r="A33" s="57">
        <v>30300</v>
      </c>
      <c r="B33" s="56" t="s">
        <v>34</v>
      </c>
      <c r="C33" s="7">
        <v>904000</v>
      </c>
      <c r="D33" s="7">
        <v>911737.41</v>
      </c>
      <c r="E33" s="8"/>
      <c r="F33" s="8"/>
    </row>
    <row r="34" spans="1:6" ht="12.75">
      <c r="A34" s="57">
        <v>30400</v>
      </c>
      <c r="B34" s="56" t="s">
        <v>35</v>
      </c>
      <c r="C34" s="7">
        <v>20849050</v>
      </c>
      <c r="D34" s="7">
        <v>20849050</v>
      </c>
      <c r="E34" s="8"/>
      <c r="F34" s="8"/>
    </row>
    <row r="35" spans="1:6" ht="12.75">
      <c r="A35" s="52">
        <v>30500</v>
      </c>
      <c r="B35" s="53" t="s">
        <v>36</v>
      </c>
      <c r="C35" s="7">
        <v>23281166.53</v>
      </c>
      <c r="D35" s="7">
        <v>32525957.71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188978830.33</v>
      </c>
      <c r="D36" s="11">
        <f>SUM(D31:D35)</f>
        <v>165517742.54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180643010.37</v>
      </c>
      <c r="D40" s="7">
        <v>689438159.71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4176785.69</v>
      </c>
      <c r="D42" s="7">
        <v>22829185.42</v>
      </c>
      <c r="E42" s="8"/>
      <c r="F42" s="8"/>
    </row>
    <row r="43" spans="1:6" ht="12.75">
      <c r="A43" s="57">
        <v>40500</v>
      </c>
      <c r="B43" s="56" t="s">
        <v>44</v>
      </c>
      <c r="C43" s="7">
        <v>6141000</v>
      </c>
      <c r="D43" s="7">
        <v>6684991.82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190960796.06</v>
      </c>
      <c r="D44" s="11">
        <f>SUM(D39:D43)</f>
        <v>718952336.95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3728.75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10226121.31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124069192.65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80000000</v>
      </c>
      <c r="D51" s="11">
        <f>SUM(D47:D50)</f>
        <v>134299042.71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4539994.52</v>
      </c>
      <c r="E55" s="8"/>
      <c r="F55" s="8"/>
    </row>
    <row r="56" spans="1:6" ht="12.75">
      <c r="A56" s="52">
        <v>60300</v>
      </c>
      <c r="B56" s="53" t="s">
        <v>50</v>
      </c>
      <c r="C56" s="7">
        <v>29125593.55</v>
      </c>
      <c r="D56" s="7">
        <v>39625195.31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29125593.55</v>
      </c>
      <c r="D58" s="11">
        <f>SUM(D54:D57)</f>
        <v>44165189.83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340873600.49</v>
      </c>
      <c r="D61" s="7">
        <v>340873600.49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340873600.49</v>
      </c>
      <c r="D62" s="11">
        <f>SUM(D61)</f>
        <v>340873600.49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237214880</v>
      </c>
      <c r="D65" s="7">
        <v>290169395.05</v>
      </c>
      <c r="E65" s="8"/>
      <c r="F65" s="8"/>
    </row>
    <row r="66" spans="1:6" ht="12.75">
      <c r="A66" s="52">
        <v>90200</v>
      </c>
      <c r="B66" s="53" t="s">
        <v>63</v>
      </c>
      <c r="C66" s="7">
        <v>12675243.32</v>
      </c>
      <c r="D66" s="7">
        <v>20470069.47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249890123.32</v>
      </c>
      <c r="D67" s="11">
        <f>SUM(D65:D66)</f>
        <v>310639464.52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1723589505.9199998</v>
      </c>
      <c r="D68" s="20">
        <f>+D20+D28+D36+D44+D51+D58+D62+D67</f>
        <v>2588062732.5899997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1741915655.51</v>
      </c>
      <c r="D69" s="20">
        <f>+D68+D11</f>
        <v>2721062732.5899997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'[1]Entrate'!C5</f>
        <v>2022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71774010.43</v>
      </c>
      <c r="D15" s="30">
        <v>0</v>
      </c>
      <c r="E15" s="30">
        <v>93141036.65</v>
      </c>
      <c r="F15" s="30">
        <v>0</v>
      </c>
      <c r="G15" s="30">
        <v>0</v>
      </c>
      <c r="H15" s="30">
        <v>0</v>
      </c>
      <c r="I15" s="30">
        <v>40300612.38</v>
      </c>
      <c r="J15" s="30">
        <v>0</v>
      </c>
      <c r="K15" s="30">
        <v>48929780.27</v>
      </c>
      <c r="L15" s="30">
        <v>22220414.05</v>
      </c>
      <c r="M15" s="30">
        <v>0</v>
      </c>
      <c r="N15" s="30">
        <v>26745706.09</v>
      </c>
      <c r="O15" s="30">
        <v>8521882.36</v>
      </c>
      <c r="P15" s="30">
        <v>0</v>
      </c>
      <c r="Q15" s="30">
        <v>10350919.92</v>
      </c>
      <c r="R15" s="30">
        <v>472278.27</v>
      </c>
      <c r="S15" s="30">
        <v>0</v>
      </c>
      <c r="T15" s="30">
        <v>539742.44</v>
      </c>
      <c r="U15" s="30">
        <v>2641278.71</v>
      </c>
      <c r="V15" s="30">
        <v>0</v>
      </c>
      <c r="W15" s="30">
        <v>3052785.44</v>
      </c>
      <c r="X15" s="30">
        <v>2883414.28</v>
      </c>
      <c r="Y15" s="30">
        <v>0</v>
      </c>
      <c r="Z15" s="30">
        <v>3338777.89</v>
      </c>
      <c r="AA15" s="30">
        <v>2519921.6</v>
      </c>
      <c r="AB15" s="30">
        <v>0</v>
      </c>
      <c r="AC15" s="30">
        <v>3107959.3</v>
      </c>
      <c r="AD15" s="30">
        <v>4400024.49</v>
      </c>
      <c r="AE15" s="30">
        <v>0</v>
      </c>
      <c r="AF15" s="30">
        <v>5618279.65</v>
      </c>
      <c r="AG15" s="30">
        <v>939032.52</v>
      </c>
      <c r="AH15" s="30">
        <v>0</v>
      </c>
      <c r="AI15" s="30">
        <v>1192155.01</v>
      </c>
      <c r="AJ15" s="30">
        <v>34699222.06</v>
      </c>
      <c r="AK15" s="30">
        <v>0</v>
      </c>
      <c r="AL15" s="30">
        <v>41852578.84</v>
      </c>
      <c r="AM15" s="30">
        <v>30318.15</v>
      </c>
      <c r="AN15" s="30">
        <v>0</v>
      </c>
      <c r="AO15" s="30">
        <v>37565.23</v>
      </c>
      <c r="AP15" s="30">
        <v>4862753.93</v>
      </c>
      <c r="AQ15" s="30">
        <v>0</v>
      </c>
      <c r="AR15" s="30">
        <v>6070787.97</v>
      </c>
      <c r="AS15" s="30">
        <v>166530.16</v>
      </c>
      <c r="AT15" s="30">
        <v>0</v>
      </c>
      <c r="AU15" s="30">
        <v>185389.09</v>
      </c>
      <c r="AV15" s="30">
        <v>0</v>
      </c>
      <c r="AW15" s="30">
        <v>0</v>
      </c>
      <c r="AX15" s="30">
        <v>0</v>
      </c>
      <c r="AY15" s="30">
        <v>667874.71</v>
      </c>
      <c r="AZ15" s="30">
        <v>0</v>
      </c>
      <c r="BA15" s="30">
        <v>811662.79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197099568.10000008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244975126.57999998</v>
      </c>
    </row>
    <row r="16" spans="1:75" ht="15">
      <c r="A16" s="27">
        <f>A15+1</f>
        <v>102</v>
      </c>
      <c r="B16" s="29" t="s">
        <v>76</v>
      </c>
      <c r="C16" s="30">
        <v>12282746.05</v>
      </c>
      <c r="D16" s="30">
        <v>0</v>
      </c>
      <c r="E16" s="30">
        <v>14398214.34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1500</v>
      </c>
      <c r="AB16" s="30">
        <v>0</v>
      </c>
      <c r="AC16" s="30">
        <v>1500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15000</v>
      </c>
      <c r="AK16" s="30">
        <v>0</v>
      </c>
      <c r="AL16" s="30">
        <v>32617.55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12299246.05</v>
      </c>
      <c r="BV16" s="31">
        <f t="shared" si="0"/>
        <v>0</v>
      </c>
      <c r="BW16" s="31">
        <f t="shared" si="0"/>
        <v>14432331.89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33416479.44</v>
      </c>
      <c r="D17" s="30">
        <v>0</v>
      </c>
      <c r="E17" s="30">
        <v>54900192.19</v>
      </c>
      <c r="F17" s="30">
        <v>28000</v>
      </c>
      <c r="G17" s="30">
        <v>0</v>
      </c>
      <c r="H17" s="30">
        <v>205721.48</v>
      </c>
      <c r="I17" s="30">
        <v>16883924.8</v>
      </c>
      <c r="J17" s="30">
        <v>0</v>
      </c>
      <c r="K17" s="30">
        <v>21193577.2</v>
      </c>
      <c r="L17" s="30">
        <v>33019733.34</v>
      </c>
      <c r="M17" s="30">
        <v>0</v>
      </c>
      <c r="N17" s="30">
        <v>54130848.22</v>
      </c>
      <c r="O17" s="30">
        <v>6315494.76</v>
      </c>
      <c r="P17" s="30">
        <v>0</v>
      </c>
      <c r="Q17" s="30">
        <v>11318498.1</v>
      </c>
      <c r="R17" s="30">
        <v>1405263.69</v>
      </c>
      <c r="S17" s="30">
        <v>0</v>
      </c>
      <c r="T17" s="30">
        <v>1942183.84</v>
      </c>
      <c r="U17" s="30">
        <v>6063374.73</v>
      </c>
      <c r="V17" s="30">
        <v>0</v>
      </c>
      <c r="W17" s="30">
        <v>7404958.34</v>
      </c>
      <c r="X17" s="30">
        <v>75500</v>
      </c>
      <c r="Y17" s="30">
        <v>0</v>
      </c>
      <c r="Z17" s="30">
        <v>183632.07</v>
      </c>
      <c r="AA17" s="30">
        <v>172552875</v>
      </c>
      <c r="AB17" s="30">
        <v>0</v>
      </c>
      <c r="AC17" s="30">
        <v>196283321.76</v>
      </c>
      <c r="AD17" s="30">
        <v>26398040.47</v>
      </c>
      <c r="AE17" s="30">
        <v>0</v>
      </c>
      <c r="AF17" s="30">
        <v>39201600.5</v>
      </c>
      <c r="AG17" s="30">
        <v>723800</v>
      </c>
      <c r="AH17" s="30">
        <v>0</v>
      </c>
      <c r="AI17" s="30">
        <v>1460891.21</v>
      </c>
      <c r="AJ17" s="30">
        <v>50015962.22</v>
      </c>
      <c r="AK17" s="30">
        <v>0</v>
      </c>
      <c r="AL17" s="30">
        <v>71883508.52</v>
      </c>
      <c r="AM17" s="30">
        <v>388000</v>
      </c>
      <c r="AN17" s="30">
        <v>0</v>
      </c>
      <c r="AO17" s="30">
        <v>555509.11</v>
      </c>
      <c r="AP17" s="30">
        <v>5458441.96</v>
      </c>
      <c r="AQ17" s="30">
        <v>0</v>
      </c>
      <c r="AR17" s="30">
        <v>7884254.55</v>
      </c>
      <c r="AS17" s="30">
        <v>727511.4</v>
      </c>
      <c r="AT17" s="30">
        <v>0</v>
      </c>
      <c r="AU17" s="30">
        <v>1062475.24</v>
      </c>
      <c r="AV17" s="30">
        <v>0</v>
      </c>
      <c r="AW17" s="30">
        <v>0</v>
      </c>
      <c r="AX17" s="30">
        <v>0</v>
      </c>
      <c r="AY17" s="30">
        <v>38600</v>
      </c>
      <c r="AZ17" s="30">
        <v>0</v>
      </c>
      <c r="BA17" s="30">
        <v>139991.12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353511001.81</v>
      </c>
      <c r="BV17" s="31">
        <f t="shared" si="0"/>
        <v>0</v>
      </c>
      <c r="BW17" s="31">
        <f t="shared" si="0"/>
        <v>469751163.45</v>
      </c>
    </row>
    <row r="18" spans="1:75" ht="15">
      <c r="A18" s="27">
        <f t="shared" si="2"/>
        <v>104</v>
      </c>
      <c r="B18" s="29" t="s">
        <v>23</v>
      </c>
      <c r="C18" s="30">
        <v>2121321.09</v>
      </c>
      <c r="D18" s="30">
        <v>0</v>
      </c>
      <c r="E18" s="30">
        <v>24890256.54</v>
      </c>
      <c r="F18" s="30">
        <v>0</v>
      </c>
      <c r="G18" s="30">
        <v>0</v>
      </c>
      <c r="H18" s="30">
        <v>0</v>
      </c>
      <c r="I18" s="30">
        <v>73000</v>
      </c>
      <c r="J18" s="30">
        <v>0</v>
      </c>
      <c r="K18" s="30">
        <v>114368.58</v>
      </c>
      <c r="L18" s="30">
        <v>4082436.12</v>
      </c>
      <c r="M18" s="30">
        <v>0</v>
      </c>
      <c r="N18" s="30">
        <v>6190862.51</v>
      </c>
      <c r="O18" s="30">
        <v>5712410</v>
      </c>
      <c r="P18" s="30">
        <v>0</v>
      </c>
      <c r="Q18" s="30">
        <v>8574430</v>
      </c>
      <c r="R18" s="30">
        <v>200000</v>
      </c>
      <c r="S18" s="30">
        <v>0</v>
      </c>
      <c r="T18" s="30">
        <v>798042.66</v>
      </c>
      <c r="U18" s="30">
        <v>174500</v>
      </c>
      <c r="V18" s="30">
        <v>0</v>
      </c>
      <c r="W18" s="30">
        <v>545008</v>
      </c>
      <c r="X18" s="30">
        <v>0</v>
      </c>
      <c r="Y18" s="30">
        <v>0</v>
      </c>
      <c r="Z18" s="30">
        <v>0</v>
      </c>
      <c r="AA18" s="30">
        <v>47500</v>
      </c>
      <c r="AB18" s="30">
        <v>0</v>
      </c>
      <c r="AC18" s="30">
        <v>1788905.68</v>
      </c>
      <c r="AD18" s="30">
        <v>27945793.98</v>
      </c>
      <c r="AE18" s="30">
        <v>0</v>
      </c>
      <c r="AF18" s="30">
        <v>32649991.97</v>
      </c>
      <c r="AG18" s="30">
        <v>1164500</v>
      </c>
      <c r="AH18" s="30">
        <v>0</v>
      </c>
      <c r="AI18" s="30">
        <v>1206120.46</v>
      </c>
      <c r="AJ18" s="30">
        <v>11184106.35</v>
      </c>
      <c r="AK18" s="30">
        <v>0</v>
      </c>
      <c r="AL18" s="30">
        <v>22939432.87</v>
      </c>
      <c r="AM18" s="30">
        <v>10000</v>
      </c>
      <c r="AN18" s="30">
        <v>0</v>
      </c>
      <c r="AO18" s="30">
        <v>31840</v>
      </c>
      <c r="AP18" s="30">
        <v>2603864.27</v>
      </c>
      <c r="AQ18" s="30">
        <v>0</v>
      </c>
      <c r="AR18" s="30">
        <v>3275949.61</v>
      </c>
      <c r="AS18" s="30">
        <v>151202.66</v>
      </c>
      <c r="AT18" s="30">
        <v>0</v>
      </c>
      <c r="AU18" s="30">
        <v>154333.66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55470634.47</v>
      </c>
      <c r="BV18" s="31">
        <f t="shared" si="0"/>
        <v>0</v>
      </c>
      <c r="BW18" s="31">
        <f t="shared" si="0"/>
        <v>103159542.53999999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3708401.98</v>
      </c>
      <c r="D21" s="30">
        <v>0</v>
      </c>
      <c r="E21" s="30">
        <v>5331980.67</v>
      </c>
      <c r="F21" s="30">
        <v>13915.39</v>
      </c>
      <c r="G21" s="30">
        <v>0</v>
      </c>
      <c r="H21" s="30">
        <v>20776.52</v>
      </c>
      <c r="I21" s="30">
        <v>0</v>
      </c>
      <c r="J21" s="30">
        <v>0</v>
      </c>
      <c r="K21" s="30">
        <v>0</v>
      </c>
      <c r="L21" s="30">
        <v>1200453.75</v>
      </c>
      <c r="M21" s="30">
        <v>0</v>
      </c>
      <c r="N21" s="30">
        <v>1716133.96</v>
      </c>
      <c r="O21" s="30">
        <v>795146.12</v>
      </c>
      <c r="P21" s="30">
        <v>0</v>
      </c>
      <c r="Q21" s="30">
        <v>1199898.2</v>
      </c>
      <c r="R21" s="30">
        <v>438916.28</v>
      </c>
      <c r="S21" s="30">
        <v>0</v>
      </c>
      <c r="T21" s="30">
        <v>641604.04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3917421.8</v>
      </c>
      <c r="AB21" s="30">
        <v>0</v>
      </c>
      <c r="AC21" s="30">
        <v>5909347.37</v>
      </c>
      <c r="AD21" s="30">
        <v>13399851.62</v>
      </c>
      <c r="AE21" s="30">
        <v>0</v>
      </c>
      <c r="AF21" s="30">
        <v>19620078.59</v>
      </c>
      <c r="AG21" s="30">
        <v>0</v>
      </c>
      <c r="AH21" s="30">
        <v>0</v>
      </c>
      <c r="AI21" s="30">
        <v>0</v>
      </c>
      <c r="AJ21" s="30">
        <v>280203.67</v>
      </c>
      <c r="AK21" s="30">
        <v>0</v>
      </c>
      <c r="AL21" s="30">
        <v>409991.65</v>
      </c>
      <c r="AM21" s="30">
        <v>0</v>
      </c>
      <c r="AN21" s="30">
        <v>0</v>
      </c>
      <c r="AO21" s="30">
        <v>0</v>
      </c>
      <c r="AP21" s="30">
        <v>317142.13</v>
      </c>
      <c r="AQ21" s="30">
        <v>0</v>
      </c>
      <c r="AR21" s="30">
        <v>476063.23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1172.79</v>
      </c>
      <c r="AZ21" s="30">
        <v>0</v>
      </c>
      <c r="BA21" s="30">
        <v>1803.84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3273466.91</v>
      </c>
      <c r="BL21" s="30">
        <v>0</v>
      </c>
      <c r="BM21" s="30">
        <v>4289854.38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27346092.439999998</v>
      </c>
      <c r="BV21" s="31">
        <f t="shared" si="0"/>
        <v>0</v>
      </c>
      <c r="BW21" s="31">
        <f t="shared" si="0"/>
        <v>39617532.45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1052000</v>
      </c>
      <c r="D23" s="30">
        <v>0</v>
      </c>
      <c r="E23" s="30">
        <v>1196246.81</v>
      </c>
      <c r="F23" s="30">
        <v>0</v>
      </c>
      <c r="G23" s="30">
        <v>0</v>
      </c>
      <c r="H23" s="30">
        <v>0</v>
      </c>
      <c r="I23" s="30">
        <v>67000</v>
      </c>
      <c r="J23" s="30">
        <v>0</v>
      </c>
      <c r="K23" s="30">
        <v>88181.25</v>
      </c>
      <c r="L23" s="30">
        <v>10000</v>
      </c>
      <c r="M23" s="30">
        <v>0</v>
      </c>
      <c r="N23" s="30">
        <v>10077.01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16477.56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8000</v>
      </c>
      <c r="AB23" s="30">
        <v>0</v>
      </c>
      <c r="AC23" s="30">
        <v>8227.84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30000</v>
      </c>
      <c r="AK23" s="30">
        <v>0</v>
      </c>
      <c r="AL23" s="30">
        <v>46154</v>
      </c>
      <c r="AM23" s="30">
        <v>0</v>
      </c>
      <c r="AN23" s="30">
        <v>0</v>
      </c>
      <c r="AO23" s="30">
        <v>0</v>
      </c>
      <c r="AP23" s="30">
        <v>23608</v>
      </c>
      <c r="AQ23" s="30">
        <v>0</v>
      </c>
      <c r="AR23" s="30">
        <v>207141.28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1190608</v>
      </c>
      <c r="BV23" s="31">
        <f t="shared" si="0"/>
        <v>0</v>
      </c>
      <c r="BW23" s="31">
        <f t="shared" si="0"/>
        <v>1572505.7500000002</v>
      </c>
    </row>
    <row r="24" spans="1:75" ht="15">
      <c r="A24" s="27">
        <f t="shared" si="2"/>
        <v>110</v>
      </c>
      <c r="B24" s="29" t="s">
        <v>83</v>
      </c>
      <c r="C24" s="30">
        <v>25275064.76</v>
      </c>
      <c r="D24" s="30">
        <v>14834544.76</v>
      </c>
      <c r="E24" s="30">
        <v>10831290.95</v>
      </c>
      <c r="F24" s="30">
        <v>0</v>
      </c>
      <c r="G24" s="30">
        <v>0</v>
      </c>
      <c r="H24" s="30">
        <v>0</v>
      </c>
      <c r="I24" s="30">
        <v>142499</v>
      </c>
      <c r="J24" s="30">
        <v>0</v>
      </c>
      <c r="K24" s="30">
        <v>142556.04</v>
      </c>
      <c r="L24" s="30">
        <v>88066</v>
      </c>
      <c r="M24" s="30">
        <v>0</v>
      </c>
      <c r="N24" s="30">
        <v>98898.92</v>
      </c>
      <c r="O24" s="30">
        <v>169430</v>
      </c>
      <c r="P24" s="30">
        <v>0</v>
      </c>
      <c r="Q24" s="30">
        <v>173491.6</v>
      </c>
      <c r="R24" s="30">
        <v>900</v>
      </c>
      <c r="S24" s="30">
        <v>0</v>
      </c>
      <c r="T24" s="30">
        <v>900</v>
      </c>
      <c r="U24" s="30">
        <v>8900</v>
      </c>
      <c r="V24" s="30">
        <v>0</v>
      </c>
      <c r="W24" s="30">
        <v>8900</v>
      </c>
      <c r="X24" s="30">
        <v>6010</v>
      </c>
      <c r="Y24" s="30">
        <v>0</v>
      </c>
      <c r="Z24" s="30">
        <v>6010</v>
      </c>
      <c r="AA24" s="30">
        <v>400188</v>
      </c>
      <c r="AB24" s="30">
        <v>0</v>
      </c>
      <c r="AC24" s="30">
        <v>403660.34</v>
      </c>
      <c r="AD24" s="30">
        <v>894670</v>
      </c>
      <c r="AE24" s="30">
        <v>0</v>
      </c>
      <c r="AF24" s="30">
        <v>1556240.71</v>
      </c>
      <c r="AG24" s="30">
        <v>17960</v>
      </c>
      <c r="AH24" s="30">
        <v>0</v>
      </c>
      <c r="AI24" s="30">
        <v>17960</v>
      </c>
      <c r="AJ24" s="30">
        <v>4158117.84</v>
      </c>
      <c r="AK24" s="30">
        <v>3993940.84</v>
      </c>
      <c r="AL24" s="30">
        <v>209501.69</v>
      </c>
      <c r="AM24" s="30">
        <v>760</v>
      </c>
      <c r="AN24" s="30">
        <v>0</v>
      </c>
      <c r="AO24" s="30">
        <v>760</v>
      </c>
      <c r="AP24" s="30">
        <v>153091</v>
      </c>
      <c r="AQ24" s="30">
        <v>0</v>
      </c>
      <c r="AR24" s="30">
        <v>222303.6</v>
      </c>
      <c r="AS24" s="30">
        <v>1560</v>
      </c>
      <c r="AT24" s="30">
        <v>0</v>
      </c>
      <c r="AU24" s="30">
        <v>1560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84422238.89</v>
      </c>
      <c r="BI24" s="30">
        <v>0</v>
      </c>
      <c r="BJ24" s="30">
        <v>3449708.22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115739455.49000001</v>
      </c>
      <c r="BV24" s="31">
        <f t="shared" si="0"/>
        <v>18828485.6</v>
      </c>
      <c r="BW24" s="31">
        <f t="shared" si="0"/>
        <v>17123742.069999997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149630023.75</v>
      </c>
      <c r="D25" s="33">
        <f t="shared" si="3"/>
        <v>14834544.76</v>
      </c>
      <c r="E25" s="33">
        <f t="shared" si="3"/>
        <v>204689218.14999998</v>
      </c>
      <c r="F25" s="33">
        <f t="shared" si="3"/>
        <v>41915.39</v>
      </c>
      <c r="G25" s="33">
        <f t="shared" si="3"/>
        <v>0</v>
      </c>
      <c r="H25" s="33">
        <f t="shared" si="3"/>
        <v>226498</v>
      </c>
      <c r="I25" s="33">
        <f t="shared" si="3"/>
        <v>57467036.18000001</v>
      </c>
      <c r="J25" s="33">
        <f t="shared" si="3"/>
        <v>0</v>
      </c>
      <c r="K25" s="33">
        <f t="shared" si="3"/>
        <v>70468463.34</v>
      </c>
      <c r="L25" s="33">
        <f t="shared" si="3"/>
        <v>60621103.26</v>
      </c>
      <c r="M25" s="33">
        <f t="shared" si="3"/>
        <v>0</v>
      </c>
      <c r="N25" s="33">
        <f t="shared" si="3"/>
        <v>88892526.71000001</v>
      </c>
      <c r="O25" s="33">
        <f t="shared" si="3"/>
        <v>21514363.24</v>
      </c>
      <c r="P25" s="33">
        <f t="shared" si="3"/>
        <v>0</v>
      </c>
      <c r="Q25" s="33">
        <f t="shared" si="3"/>
        <v>31617237.82</v>
      </c>
      <c r="R25" s="33">
        <f t="shared" si="3"/>
        <v>2517358.24</v>
      </c>
      <c r="S25" s="33">
        <f t="shared" si="3"/>
        <v>0</v>
      </c>
      <c r="T25" s="33">
        <f t="shared" si="3"/>
        <v>3938950.5400000005</v>
      </c>
      <c r="U25" s="33">
        <f t="shared" si="3"/>
        <v>8888053.440000001</v>
      </c>
      <c r="V25" s="33">
        <f t="shared" si="3"/>
        <v>0</v>
      </c>
      <c r="W25" s="33">
        <f t="shared" si="3"/>
        <v>11011651.78</v>
      </c>
      <c r="X25" s="33">
        <f t="shared" si="3"/>
        <v>2964924.28</v>
      </c>
      <c r="Y25" s="33">
        <f t="shared" si="3"/>
        <v>0</v>
      </c>
      <c r="Z25" s="33">
        <f t="shared" si="3"/>
        <v>3528419.96</v>
      </c>
      <c r="AA25" s="33">
        <f t="shared" si="3"/>
        <v>179447406.4</v>
      </c>
      <c r="AB25" s="33">
        <f t="shared" si="3"/>
        <v>0</v>
      </c>
      <c r="AC25" s="33">
        <f t="shared" si="3"/>
        <v>207502922.29000002</v>
      </c>
      <c r="AD25" s="33">
        <f t="shared" si="3"/>
        <v>73038380.56</v>
      </c>
      <c r="AE25" s="33">
        <f t="shared" si="3"/>
        <v>0</v>
      </c>
      <c r="AF25" s="33">
        <f t="shared" si="3"/>
        <v>98646191.42</v>
      </c>
      <c r="AG25" s="33">
        <f t="shared" si="3"/>
        <v>2845292.52</v>
      </c>
      <c r="AH25" s="33">
        <f t="shared" si="3"/>
        <v>0</v>
      </c>
      <c r="AI25" s="33">
        <f t="shared" si="3"/>
        <v>3877126.6799999997</v>
      </c>
      <c r="AJ25" s="33">
        <f t="shared" si="3"/>
        <v>100382612.14</v>
      </c>
      <c r="AK25" s="33">
        <f t="shared" si="3"/>
        <v>3993940.84</v>
      </c>
      <c r="AL25" s="33">
        <f t="shared" si="3"/>
        <v>137373785.12</v>
      </c>
      <c r="AM25" s="33">
        <f t="shared" si="3"/>
        <v>429078.15</v>
      </c>
      <c r="AN25" s="33">
        <f t="shared" si="3"/>
        <v>0</v>
      </c>
      <c r="AO25" s="33">
        <f t="shared" si="3"/>
        <v>625674.34</v>
      </c>
      <c r="AP25" s="33">
        <f t="shared" si="3"/>
        <v>13418901.290000001</v>
      </c>
      <c r="AQ25" s="33">
        <f t="shared" si="3"/>
        <v>0</v>
      </c>
      <c r="AR25" s="33">
        <f t="shared" si="3"/>
        <v>18136500.240000002</v>
      </c>
      <c r="AS25" s="33">
        <f t="shared" si="3"/>
        <v>1046804.2200000001</v>
      </c>
      <c r="AT25" s="33">
        <f t="shared" si="3"/>
        <v>0</v>
      </c>
      <c r="AU25" s="33">
        <f t="shared" si="3"/>
        <v>1403757.99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707647.5</v>
      </c>
      <c r="AZ25" s="33">
        <f t="shared" si="3"/>
        <v>0</v>
      </c>
      <c r="BA25" s="33">
        <f t="shared" si="3"/>
        <v>953457.75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84422238.89</v>
      </c>
      <c r="BI25" s="33">
        <f t="shared" si="3"/>
        <v>0</v>
      </c>
      <c r="BJ25" s="33">
        <f t="shared" si="3"/>
        <v>3449708.22</v>
      </c>
      <c r="BK25" s="33">
        <f t="shared" si="3"/>
        <v>3273466.91</v>
      </c>
      <c r="BL25" s="33">
        <f t="shared" si="3"/>
        <v>0</v>
      </c>
      <c r="BM25" s="33">
        <f t="shared" si="3"/>
        <v>4289854.38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762656606.3600001</v>
      </c>
      <c r="BV25" s="33">
        <f t="shared" si="4"/>
        <v>18828485.6</v>
      </c>
      <c r="BW25" s="33">
        <f t="shared" si="4"/>
        <v>890631944.73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9116542.75</v>
      </c>
      <c r="D29" s="30">
        <v>0</v>
      </c>
      <c r="E29" s="30">
        <v>47534389.8</v>
      </c>
      <c r="F29" s="30">
        <v>0</v>
      </c>
      <c r="G29" s="30">
        <v>0</v>
      </c>
      <c r="H29" s="30">
        <v>13433.05</v>
      </c>
      <c r="I29" s="30">
        <v>73284.69</v>
      </c>
      <c r="J29" s="30">
        <v>0</v>
      </c>
      <c r="K29" s="30">
        <v>1908672.53</v>
      </c>
      <c r="L29" s="30">
        <v>6510707.49</v>
      </c>
      <c r="M29" s="30">
        <v>0</v>
      </c>
      <c r="N29" s="30">
        <v>13380294.94</v>
      </c>
      <c r="O29" s="30">
        <v>2271257.97</v>
      </c>
      <c r="P29" s="30">
        <v>0</v>
      </c>
      <c r="Q29" s="30">
        <v>12291757.05</v>
      </c>
      <c r="R29" s="30">
        <v>1968239.35</v>
      </c>
      <c r="S29" s="30">
        <v>0</v>
      </c>
      <c r="T29" s="30">
        <v>11793874.19</v>
      </c>
      <c r="U29" s="30">
        <v>0</v>
      </c>
      <c r="V29" s="30">
        <v>0</v>
      </c>
      <c r="W29" s="30">
        <v>402</v>
      </c>
      <c r="X29" s="30">
        <v>42449831.61</v>
      </c>
      <c r="Y29" s="30">
        <v>0</v>
      </c>
      <c r="Z29" s="30">
        <v>81616857.26</v>
      </c>
      <c r="AA29" s="30">
        <v>41223591.49</v>
      </c>
      <c r="AB29" s="30">
        <v>0</v>
      </c>
      <c r="AC29" s="30">
        <v>232633205.63</v>
      </c>
      <c r="AD29" s="30">
        <v>88785002.51</v>
      </c>
      <c r="AE29" s="30">
        <v>0</v>
      </c>
      <c r="AF29" s="30">
        <v>215445528.72</v>
      </c>
      <c r="AG29" s="30">
        <v>187000</v>
      </c>
      <c r="AH29" s="30">
        <v>0</v>
      </c>
      <c r="AI29" s="30">
        <v>187000</v>
      </c>
      <c r="AJ29" s="30">
        <v>2737066.31</v>
      </c>
      <c r="AK29" s="30">
        <v>0</v>
      </c>
      <c r="AL29" s="30">
        <v>6192998.76</v>
      </c>
      <c r="AM29" s="30">
        <v>0</v>
      </c>
      <c r="AN29" s="30">
        <v>0</v>
      </c>
      <c r="AO29" s="30">
        <v>1781.27</v>
      </c>
      <c r="AP29" s="30">
        <v>2635241.16</v>
      </c>
      <c r="AQ29" s="30">
        <v>0</v>
      </c>
      <c r="AR29" s="30">
        <v>4181518.88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8116726.6</v>
      </c>
      <c r="AZ29" s="30">
        <v>0</v>
      </c>
      <c r="BA29" s="30">
        <v>13420189.52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206074491.93</v>
      </c>
      <c r="BV29" s="31">
        <f t="shared" si="5"/>
        <v>0</v>
      </c>
      <c r="BW29" s="31">
        <f t="shared" si="5"/>
        <v>640601903.5999999</v>
      </c>
    </row>
    <row r="30" spans="1:75" ht="15">
      <c r="A30" s="27">
        <f>A29+1</f>
        <v>203</v>
      </c>
      <c r="B30" s="29" t="s">
        <v>88</v>
      </c>
      <c r="C30" s="30">
        <v>1125770.33</v>
      </c>
      <c r="D30" s="30">
        <v>0</v>
      </c>
      <c r="E30" s="30">
        <v>4438374.34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113400</v>
      </c>
      <c r="O30" s="30">
        <v>1000000</v>
      </c>
      <c r="P30" s="30">
        <v>0</v>
      </c>
      <c r="Q30" s="30">
        <v>1025000</v>
      </c>
      <c r="R30" s="30">
        <v>0</v>
      </c>
      <c r="S30" s="30">
        <v>0</v>
      </c>
      <c r="T30" s="30">
        <v>1057.19</v>
      </c>
      <c r="U30" s="30">
        <v>0</v>
      </c>
      <c r="V30" s="30">
        <v>0</v>
      </c>
      <c r="W30" s="30">
        <v>0</v>
      </c>
      <c r="X30" s="30">
        <v>3129622.5</v>
      </c>
      <c r="Y30" s="30">
        <v>0</v>
      </c>
      <c r="Z30" s="30">
        <v>13713027.2</v>
      </c>
      <c r="AA30" s="30">
        <v>17022254.15</v>
      </c>
      <c r="AB30" s="30">
        <v>0</v>
      </c>
      <c r="AC30" s="30">
        <v>19335589.51</v>
      </c>
      <c r="AD30" s="30">
        <v>2450000</v>
      </c>
      <c r="AE30" s="30">
        <v>0</v>
      </c>
      <c r="AF30" s="30">
        <v>65508725.75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5000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413185.34</v>
      </c>
      <c r="AS30" s="30">
        <v>240000</v>
      </c>
      <c r="AT30" s="30">
        <v>0</v>
      </c>
      <c r="AU30" s="30">
        <v>400232.7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24967646.979999997</v>
      </c>
      <c r="BV30" s="31">
        <f t="shared" si="5"/>
        <v>0</v>
      </c>
      <c r="BW30" s="31">
        <f t="shared" si="5"/>
        <v>104953592.03000002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14500.39</v>
      </c>
      <c r="D32" s="30">
        <v>14500.39</v>
      </c>
      <c r="E32" s="30">
        <v>592571.99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122557.55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137057.94</v>
      </c>
      <c r="BV32" s="31">
        <f t="shared" si="5"/>
        <v>14500.39</v>
      </c>
      <c r="BW32" s="31">
        <f t="shared" si="5"/>
        <v>592571.99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10256813.47</v>
      </c>
      <c r="D33" s="33">
        <f t="shared" si="6"/>
        <v>14500.39</v>
      </c>
      <c r="E33" s="33">
        <f t="shared" si="6"/>
        <v>52565336.13</v>
      </c>
      <c r="F33" s="33">
        <f t="shared" si="6"/>
        <v>0</v>
      </c>
      <c r="G33" s="33">
        <f t="shared" si="6"/>
        <v>0</v>
      </c>
      <c r="H33" s="33">
        <f t="shared" si="6"/>
        <v>13433.05</v>
      </c>
      <c r="I33" s="33">
        <f t="shared" si="6"/>
        <v>73284.69</v>
      </c>
      <c r="J33" s="33">
        <f t="shared" si="6"/>
        <v>0</v>
      </c>
      <c r="K33" s="33">
        <f t="shared" si="6"/>
        <v>1908672.53</v>
      </c>
      <c r="L33" s="33">
        <f t="shared" si="6"/>
        <v>6510707.49</v>
      </c>
      <c r="M33" s="33">
        <f t="shared" si="6"/>
        <v>0</v>
      </c>
      <c r="N33" s="33">
        <f t="shared" si="6"/>
        <v>13493694.94</v>
      </c>
      <c r="O33" s="33">
        <f t="shared" si="6"/>
        <v>3271257.97</v>
      </c>
      <c r="P33" s="33">
        <f t="shared" si="6"/>
        <v>0</v>
      </c>
      <c r="Q33" s="33">
        <f t="shared" si="6"/>
        <v>13316757.05</v>
      </c>
      <c r="R33" s="33">
        <f t="shared" si="6"/>
        <v>1968239.35</v>
      </c>
      <c r="S33" s="33">
        <f t="shared" si="6"/>
        <v>0</v>
      </c>
      <c r="T33" s="33">
        <f t="shared" si="6"/>
        <v>11794931.379999999</v>
      </c>
      <c r="U33" s="33">
        <f t="shared" si="6"/>
        <v>0</v>
      </c>
      <c r="V33" s="33">
        <f t="shared" si="6"/>
        <v>0</v>
      </c>
      <c r="W33" s="33">
        <f t="shared" si="6"/>
        <v>402</v>
      </c>
      <c r="X33" s="33">
        <f t="shared" si="6"/>
        <v>45579454.11</v>
      </c>
      <c r="Y33" s="33">
        <f t="shared" si="6"/>
        <v>0</v>
      </c>
      <c r="Z33" s="33">
        <f t="shared" si="6"/>
        <v>95329884.46000001</v>
      </c>
      <c r="AA33" s="33">
        <f t="shared" si="6"/>
        <v>58245845.64</v>
      </c>
      <c r="AB33" s="33">
        <f t="shared" si="6"/>
        <v>0</v>
      </c>
      <c r="AC33" s="33">
        <f t="shared" si="6"/>
        <v>251968795.14</v>
      </c>
      <c r="AD33" s="33">
        <f t="shared" si="6"/>
        <v>91235002.51</v>
      </c>
      <c r="AE33" s="33">
        <f t="shared" si="6"/>
        <v>0</v>
      </c>
      <c r="AF33" s="33">
        <f t="shared" si="6"/>
        <v>280954254.47</v>
      </c>
      <c r="AG33" s="33">
        <f t="shared" si="6"/>
        <v>187000</v>
      </c>
      <c r="AH33" s="33">
        <f t="shared" si="6"/>
        <v>0</v>
      </c>
      <c r="AI33" s="33">
        <f t="shared" si="6"/>
        <v>187000</v>
      </c>
      <c r="AJ33" s="33">
        <f t="shared" si="6"/>
        <v>2737066.31</v>
      </c>
      <c r="AK33" s="33">
        <f t="shared" si="6"/>
        <v>0</v>
      </c>
      <c r="AL33" s="33">
        <f t="shared" si="6"/>
        <v>6197998.76</v>
      </c>
      <c r="AM33" s="33">
        <f t="shared" si="6"/>
        <v>0</v>
      </c>
      <c r="AN33" s="33">
        <f t="shared" si="6"/>
        <v>0</v>
      </c>
      <c r="AO33" s="33">
        <f t="shared" si="6"/>
        <v>1781.27</v>
      </c>
      <c r="AP33" s="33">
        <f t="shared" si="6"/>
        <v>2635241.16</v>
      </c>
      <c r="AQ33" s="33">
        <f t="shared" si="6"/>
        <v>0</v>
      </c>
      <c r="AR33" s="33">
        <f t="shared" si="6"/>
        <v>4594704.22</v>
      </c>
      <c r="AS33" s="33">
        <f t="shared" si="6"/>
        <v>240000</v>
      </c>
      <c r="AT33" s="33">
        <f t="shared" si="6"/>
        <v>0</v>
      </c>
      <c r="AU33" s="33">
        <f t="shared" si="6"/>
        <v>400232.7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8116726.6</v>
      </c>
      <c r="AZ33" s="33">
        <f t="shared" si="6"/>
        <v>0</v>
      </c>
      <c r="BA33" s="33">
        <f t="shared" si="6"/>
        <v>13420189.52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122557.55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231179196.85</v>
      </c>
      <c r="BV33" s="33">
        <f t="shared" si="7"/>
        <v>14500.39</v>
      </c>
      <c r="BW33" s="33">
        <f t="shared" si="7"/>
        <v>746148067.6199999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74097.41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74097.41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88000000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88000000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80000000</v>
      </c>
      <c r="D40" s="33">
        <f t="shared" si="9"/>
        <v>0</v>
      </c>
      <c r="E40" s="33">
        <f t="shared" si="9"/>
        <v>88000000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74097.41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80000000</v>
      </c>
      <c r="BV40" s="33">
        <f t="shared" si="10"/>
        <v>0</v>
      </c>
      <c r="BW40" s="33">
        <f t="shared" si="10"/>
        <v>88074097.41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23075720.61</v>
      </c>
      <c r="BL43" s="30">
        <v>0</v>
      </c>
      <c r="BM43" s="30">
        <v>23636460.61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23075720.61</v>
      </c>
      <c r="BV43" s="31">
        <f t="shared" si="11"/>
        <v>0</v>
      </c>
      <c r="BW43" s="31">
        <f t="shared" si="11"/>
        <v>23636460.61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95163.49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95163.49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54240407.88</v>
      </c>
      <c r="BL45" s="30">
        <v>0</v>
      </c>
      <c r="BM45" s="30">
        <v>74294847.14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54240407.88</v>
      </c>
      <c r="BV45" s="31">
        <f t="shared" si="11"/>
        <v>0</v>
      </c>
      <c r="BW45" s="31">
        <f t="shared" si="11"/>
        <v>74294847.14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77316128.49000001</v>
      </c>
      <c r="BL47" s="33">
        <f t="shared" si="12"/>
        <v>0</v>
      </c>
      <c r="BM47" s="33">
        <f t="shared" si="12"/>
        <v>98026471.24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77316128.49000001</v>
      </c>
      <c r="BV47" s="33">
        <f t="shared" si="13"/>
        <v>0</v>
      </c>
      <c r="BW47" s="33">
        <f t="shared" si="13"/>
        <v>98026471.24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340873600.49</v>
      </c>
      <c r="BO50" s="30">
        <v>0</v>
      </c>
      <c r="BP50" s="30">
        <v>340873600.49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340873600.49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340873600.49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340873600.49</v>
      </c>
      <c r="BO51" s="33">
        <f aca="true" t="shared" si="15" ref="BO51:BW51">SUM(BO50)</f>
        <v>0</v>
      </c>
      <c r="BP51" s="33">
        <f t="shared" si="15"/>
        <v>340873600.49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340873600.49</v>
      </c>
      <c r="BV51" s="33">
        <f t="shared" si="15"/>
        <v>0</v>
      </c>
      <c r="BW51" s="33">
        <f t="shared" si="15"/>
        <v>340873600.49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237214880</v>
      </c>
      <c r="BR54" s="30">
        <v>0</v>
      </c>
      <c r="BS54" s="30">
        <v>294913656.12</v>
      </c>
      <c r="BT54" s="30"/>
      <c r="BU54" s="31">
        <f aca="true" t="shared" si="16" ref="BU54:BW55">+C54+F54+I54+L54+O54+R54+U54+X54+AA54+AD54+AG54+AJ54+AM54+AP54+AS54+AV54+AY54+BB54+BE54+BH54+BK54+BN54+BQ54</f>
        <v>237214880</v>
      </c>
      <c r="BV54" s="31">
        <f t="shared" si="16"/>
        <v>0</v>
      </c>
      <c r="BW54" s="31">
        <f t="shared" si="16"/>
        <v>294913656.12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12675243.32</v>
      </c>
      <c r="BR55" s="30">
        <v>0</v>
      </c>
      <c r="BS55" s="30">
        <v>23689900.77</v>
      </c>
      <c r="BT55" s="30"/>
      <c r="BU55" s="31">
        <f t="shared" si="16"/>
        <v>12675243.32</v>
      </c>
      <c r="BV55" s="31">
        <f t="shared" si="16"/>
        <v>0</v>
      </c>
      <c r="BW55" s="31">
        <f t="shared" si="16"/>
        <v>23689900.77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249890123.32</v>
      </c>
      <c r="BR56" s="33">
        <f t="shared" si="18"/>
        <v>0</v>
      </c>
      <c r="BS56" s="33">
        <f t="shared" si="18"/>
        <v>318603556.89</v>
      </c>
      <c r="BT56" s="33"/>
      <c r="BU56" s="33">
        <f t="shared" si="18"/>
        <v>249890123.32</v>
      </c>
      <c r="BV56" s="33">
        <f t="shared" si="18"/>
        <v>0</v>
      </c>
      <c r="BW56" s="33">
        <f t="shared" si="18"/>
        <v>318603556.89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239886837.22</v>
      </c>
      <c r="D57" s="39">
        <f t="shared" si="19"/>
        <v>14849045.15</v>
      </c>
      <c r="E57" s="39">
        <f t="shared" si="19"/>
        <v>345254554.28</v>
      </c>
      <c r="F57" s="39">
        <f t="shared" si="19"/>
        <v>41915.39</v>
      </c>
      <c r="G57" s="39">
        <f t="shared" si="19"/>
        <v>0</v>
      </c>
      <c r="H57" s="39">
        <f t="shared" si="19"/>
        <v>239931.05</v>
      </c>
      <c r="I57" s="39">
        <f t="shared" si="19"/>
        <v>57540320.870000005</v>
      </c>
      <c r="J57" s="39">
        <f t="shared" si="19"/>
        <v>0</v>
      </c>
      <c r="K57" s="39">
        <f t="shared" si="19"/>
        <v>72377135.87</v>
      </c>
      <c r="L57" s="39">
        <f t="shared" si="19"/>
        <v>67131810.75</v>
      </c>
      <c r="M57" s="39">
        <f t="shared" si="19"/>
        <v>0</v>
      </c>
      <c r="N57" s="39">
        <f t="shared" si="19"/>
        <v>102386221.65</v>
      </c>
      <c r="O57" s="39">
        <f t="shared" si="19"/>
        <v>24785621.209999997</v>
      </c>
      <c r="P57" s="39">
        <f t="shared" si="19"/>
        <v>0</v>
      </c>
      <c r="Q57" s="39">
        <f t="shared" si="19"/>
        <v>44933994.870000005</v>
      </c>
      <c r="R57" s="39">
        <f t="shared" si="19"/>
        <v>4485597.59</v>
      </c>
      <c r="S57" s="39">
        <f t="shared" si="19"/>
        <v>0</v>
      </c>
      <c r="T57" s="39">
        <f t="shared" si="19"/>
        <v>15733881.92</v>
      </c>
      <c r="U57" s="39">
        <f t="shared" si="19"/>
        <v>8888053.440000001</v>
      </c>
      <c r="V57" s="39">
        <f t="shared" si="19"/>
        <v>0</v>
      </c>
      <c r="W57" s="39">
        <f t="shared" si="19"/>
        <v>11012053.78</v>
      </c>
      <c r="X57" s="39">
        <f t="shared" si="19"/>
        <v>48544378.39</v>
      </c>
      <c r="Y57" s="39">
        <f t="shared" si="19"/>
        <v>0</v>
      </c>
      <c r="Z57" s="39">
        <f t="shared" si="19"/>
        <v>98858304.42</v>
      </c>
      <c r="AA57" s="39">
        <f t="shared" si="19"/>
        <v>237693252.04000002</v>
      </c>
      <c r="AB57" s="39">
        <f t="shared" si="19"/>
        <v>0</v>
      </c>
      <c r="AC57" s="39">
        <f t="shared" si="19"/>
        <v>459545814.84000003</v>
      </c>
      <c r="AD57" s="39">
        <f t="shared" si="19"/>
        <v>164273383.07</v>
      </c>
      <c r="AE57" s="39">
        <f t="shared" si="19"/>
        <v>0</v>
      </c>
      <c r="AF57" s="39">
        <f t="shared" si="19"/>
        <v>379600445.89000005</v>
      </c>
      <c r="AG57" s="39">
        <f t="shared" si="19"/>
        <v>3032292.52</v>
      </c>
      <c r="AH57" s="39">
        <f t="shared" si="19"/>
        <v>0</v>
      </c>
      <c r="AI57" s="39">
        <f t="shared" si="19"/>
        <v>4064126.6799999997</v>
      </c>
      <c r="AJ57" s="39">
        <f t="shared" si="19"/>
        <v>103119678.45</v>
      </c>
      <c r="AK57" s="39">
        <f t="shared" si="19"/>
        <v>3993940.84</v>
      </c>
      <c r="AL57" s="39">
        <f t="shared" si="19"/>
        <v>143571783.88</v>
      </c>
      <c r="AM57" s="39">
        <f t="shared" si="19"/>
        <v>429078.15</v>
      </c>
      <c r="AN57" s="39">
        <f t="shared" si="19"/>
        <v>0</v>
      </c>
      <c r="AO57" s="39">
        <f t="shared" si="19"/>
        <v>627455.61</v>
      </c>
      <c r="AP57" s="39">
        <f t="shared" si="19"/>
        <v>16054142.450000001</v>
      </c>
      <c r="AQ57" s="39">
        <f t="shared" si="19"/>
        <v>0</v>
      </c>
      <c r="AR57" s="39">
        <f t="shared" si="19"/>
        <v>22731204.46</v>
      </c>
      <c r="AS57" s="39">
        <f t="shared" si="19"/>
        <v>1286804.2200000002</v>
      </c>
      <c r="AT57" s="39">
        <f t="shared" si="19"/>
        <v>0</v>
      </c>
      <c r="AU57" s="39">
        <f t="shared" si="19"/>
        <v>1803990.69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8824374.1</v>
      </c>
      <c r="AZ57" s="39">
        <f t="shared" si="19"/>
        <v>0</v>
      </c>
      <c r="BA57" s="39">
        <f t="shared" si="19"/>
        <v>14373647.27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84544796.44</v>
      </c>
      <c r="BI57" s="39">
        <f t="shared" si="19"/>
        <v>0</v>
      </c>
      <c r="BJ57" s="39">
        <f t="shared" si="19"/>
        <v>3449708.22</v>
      </c>
      <c r="BK57" s="39">
        <f t="shared" si="19"/>
        <v>80589595.4</v>
      </c>
      <c r="BL57" s="39">
        <f t="shared" si="19"/>
        <v>0</v>
      </c>
      <c r="BM57" s="39">
        <f t="shared" si="19"/>
        <v>102316325.61999999</v>
      </c>
      <c r="BN57" s="39">
        <f t="shared" si="19"/>
        <v>340873600.49</v>
      </c>
      <c r="BO57" s="39">
        <f aca="true" t="shared" si="20" ref="BO57:BW57">+BO25+BO33+BO40+BO47+BO51+BO56</f>
        <v>0</v>
      </c>
      <c r="BP57" s="39">
        <f t="shared" si="20"/>
        <v>340873600.49</v>
      </c>
      <c r="BQ57" s="39">
        <f t="shared" si="20"/>
        <v>249890123.32</v>
      </c>
      <c r="BR57" s="39">
        <f t="shared" si="20"/>
        <v>0</v>
      </c>
      <c r="BS57" s="39">
        <f t="shared" si="20"/>
        <v>318603556.89</v>
      </c>
      <c r="BT57" s="39"/>
      <c r="BU57" s="39">
        <f>+BU12+BU25+BU33+BU40+BU47+BU51+BU56</f>
        <v>1741915655.51</v>
      </c>
      <c r="BV57" s="39">
        <f t="shared" si="20"/>
        <v>18842985.990000002</v>
      </c>
      <c r="BW57" s="39">
        <f t="shared" si="20"/>
        <v>2482357738.3799996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6">
      <selection activeCell="A1" sqref="A1:IV16384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2023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18828485.6</v>
      </c>
      <c r="D8" s="46"/>
      <c r="E8" s="6"/>
      <c r="F8" s="6"/>
    </row>
    <row r="9" spans="1:6" ht="12.75">
      <c r="A9" s="43"/>
      <c r="B9" s="49" t="s">
        <v>10</v>
      </c>
      <c r="C9" s="7">
        <v>14500.39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430777890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133543000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564320890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48061227.36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13000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2407480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2822000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238000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53541707.36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74164369.77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66982200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1224400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8529400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20728916.69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171629286.45999998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222014432.75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4100000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5445000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231559432.75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80000000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43954910.44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43954910.44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223353136.66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223353136.66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237215880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12675243.32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249891123.32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1618250486.99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1637093472.98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B1:D1"/>
    <mergeCell ref="A2:D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5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'[2]Entrate'!C5</f>
        <v>2023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85364004.19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39774930.51</v>
      </c>
      <c r="J15" s="30">
        <v>0</v>
      </c>
      <c r="K15" s="30">
        <v>0</v>
      </c>
      <c r="L15" s="30">
        <v>21886801.6</v>
      </c>
      <c r="M15" s="30">
        <v>0</v>
      </c>
      <c r="N15" s="30">
        <v>0</v>
      </c>
      <c r="O15" s="30">
        <v>8394277.97</v>
      </c>
      <c r="P15" s="30">
        <v>0</v>
      </c>
      <c r="Q15" s="30">
        <v>0</v>
      </c>
      <c r="R15" s="30">
        <v>464684.9</v>
      </c>
      <c r="S15" s="30">
        <v>0</v>
      </c>
      <c r="T15" s="30">
        <v>0</v>
      </c>
      <c r="U15" s="30">
        <v>2600752.82</v>
      </c>
      <c r="V15" s="30">
        <v>0</v>
      </c>
      <c r="W15" s="30">
        <v>0</v>
      </c>
      <c r="X15" s="30">
        <v>2836739.98</v>
      </c>
      <c r="Y15" s="30">
        <v>0</v>
      </c>
      <c r="Z15" s="30">
        <v>0</v>
      </c>
      <c r="AA15" s="30">
        <v>2482503.23</v>
      </c>
      <c r="AB15" s="30">
        <v>0</v>
      </c>
      <c r="AC15" s="30">
        <v>0</v>
      </c>
      <c r="AD15" s="30">
        <v>4343201.45</v>
      </c>
      <c r="AE15" s="30">
        <v>0</v>
      </c>
      <c r="AF15" s="30">
        <v>0</v>
      </c>
      <c r="AG15" s="30">
        <v>925546.85</v>
      </c>
      <c r="AH15" s="30">
        <v>0</v>
      </c>
      <c r="AI15" s="30">
        <v>0</v>
      </c>
      <c r="AJ15" s="30">
        <v>33940615.75</v>
      </c>
      <c r="AK15" s="30">
        <v>0</v>
      </c>
      <c r="AL15" s="30">
        <v>0</v>
      </c>
      <c r="AM15" s="30">
        <v>29759.59</v>
      </c>
      <c r="AN15" s="30">
        <v>0</v>
      </c>
      <c r="AO15" s="30">
        <v>0</v>
      </c>
      <c r="AP15" s="30">
        <v>4778684.54</v>
      </c>
      <c r="AQ15" s="30">
        <v>0</v>
      </c>
      <c r="AR15" s="30">
        <v>0</v>
      </c>
      <c r="AS15" s="30">
        <v>163653.85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658350.43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208644507.65999994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12186020.66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3000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15000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12204020.66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26082489.59</v>
      </c>
      <c r="D17" s="30">
        <v>0</v>
      </c>
      <c r="E17" s="30">
        <v>0</v>
      </c>
      <c r="F17" s="30">
        <v>28100</v>
      </c>
      <c r="G17" s="30">
        <v>0</v>
      </c>
      <c r="H17" s="30">
        <v>0</v>
      </c>
      <c r="I17" s="30">
        <v>14599573.8</v>
      </c>
      <c r="J17" s="30">
        <v>0</v>
      </c>
      <c r="K17" s="30">
        <v>0</v>
      </c>
      <c r="L17" s="30">
        <v>28131827.34</v>
      </c>
      <c r="M17" s="30">
        <v>0</v>
      </c>
      <c r="N17" s="30">
        <v>0</v>
      </c>
      <c r="O17" s="30">
        <v>5881842.76</v>
      </c>
      <c r="P17" s="30">
        <v>0</v>
      </c>
      <c r="Q17" s="30">
        <v>0</v>
      </c>
      <c r="R17" s="30">
        <v>299680</v>
      </c>
      <c r="S17" s="30">
        <v>0</v>
      </c>
      <c r="T17" s="30">
        <v>0</v>
      </c>
      <c r="U17" s="30">
        <v>4967121</v>
      </c>
      <c r="V17" s="30">
        <v>0</v>
      </c>
      <c r="W17" s="30">
        <v>0</v>
      </c>
      <c r="X17" s="30">
        <v>70100</v>
      </c>
      <c r="Y17" s="30">
        <v>0</v>
      </c>
      <c r="Z17" s="30">
        <v>0</v>
      </c>
      <c r="AA17" s="30">
        <v>172521085</v>
      </c>
      <c r="AB17" s="30">
        <v>0</v>
      </c>
      <c r="AC17" s="30">
        <v>0</v>
      </c>
      <c r="AD17" s="30">
        <v>25948407.47</v>
      </c>
      <c r="AE17" s="30">
        <v>0</v>
      </c>
      <c r="AF17" s="30">
        <v>0</v>
      </c>
      <c r="AG17" s="30">
        <v>560700</v>
      </c>
      <c r="AH17" s="30">
        <v>0</v>
      </c>
      <c r="AI17" s="30">
        <v>0</v>
      </c>
      <c r="AJ17" s="30">
        <v>36898982.47</v>
      </c>
      <c r="AK17" s="30">
        <v>0</v>
      </c>
      <c r="AL17" s="30">
        <v>0</v>
      </c>
      <c r="AM17" s="30">
        <v>388500</v>
      </c>
      <c r="AN17" s="30">
        <v>0</v>
      </c>
      <c r="AO17" s="30">
        <v>0</v>
      </c>
      <c r="AP17" s="30">
        <v>3863652</v>
      </c>
      <c r="AQ17" s="30">
        <v>0</v>
      </c>
      <c r="AR17" s="30">
        <v>0</v>
      </c>
      <c r="AS17" s="30">
        <v>706600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39600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320988261.43000007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628519.16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20000</v>
      </c>
      <c r="J18" s="30">
        <v>0</v>
      </c>
      <c r="K18" s="30">
        <v>0</v>
      </c>
      <c r="L18" s="30">
        <v>3638095</v>
      </c>
      <c r="M18" s="30">
        <v>0</v>
      </c>
      <c r="N18" s="30">
        <v>0</v>
      </c>
      <c r="O18" s="30">
        <v>6418100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110000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51500</v>
      </c>
      <c r="AB18" s="30">
        <v>0</v>
      </c>
      <c r="AC18" s="30">
        <v>0</v>
      </c>
      <c r="AD18" s="30">
        <v>27910793.98</v>
      </c>
      <c r="AE18" s="30">
        <v>0</v>
      </c>
      <c r="AF18" s="30">
        <v>0</v>
      </c>
      <c r="AG18" s="30">
        <v>1144500</v>
      </c>
      <c r="AH18" s="30">
        <v>0</v>
      </c>
      <c r="AI18" s="30">
        <v>0</v>
      </c>
      <c r="AJ18" s="30">
        <v>6312787.63</v>
      </c>
      <c r="AK18" s="30">
        <v>0</v>
      </c>
      <c r="AL18" s="30">
        <v>0</v>
      </c>
      <c r="AM18" s="30">
        <v>10000</v>
      </c>
      <c r="AN18" s="30">
        <v>0</v>
      </c>
      <c r="AO18" s="30">
        <v>0</v>
      </c>
      <c r="AP18" s="30">
        <v>925500.5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47169796.27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3533440.14</v>
      </c>
      <c r="D21" s="30">
        <v>0</v>
      </c>
      <c r="E21" s="30">
        <v>0</v>
      </c>
      <c r="F21" s="30">
        <v>13366.63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1135378.98</v>
      </c>
      <c r="M21" s="30">
        <v>0</v>
      </c>
      <c r="N21" s="30">
        <v>0</v>
      </c>
      <c r="O21" s="30">
        <v>760334.57</v>
      </c>
      <c r="P21" s="30">
        <v>0</v>
      </c>
      <c r="Q21" s="30">
        <v>0</v>
      </c>
      <c r="R21" s="30">
        <v>419168.97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3743838.04</v>
      </c>
      <c r="AB21" s="30">
        <v>0</v>
      </c>
      <c r="AC21" s="30">
        <v>0</v>
      </c>
      <c r="AD21" s="30">
        <v>12754254.25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267720.25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304635.5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1126.54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3337096.51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26270360.379999995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39500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3000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8000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4000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20000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74500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25542567.63</v>
      </c>
      <c r="D24" s="30">
        <v>14523285.76</v>
      </c>
      <c r="E24" s="30">
        <v>0</v>
      </c>
      <c r="F24" s="30">
        <v>0</v>
      </c>
      <c r="G24" s="30">
        <v>0</v>
      </c>
      <c r="H24" s="30">
        <v>0</v>
      </c>
      <c r="I24" s="30">
        <v>142499</v>
      </c>
      <c r="J24" s="30">
        <v>0</v>
      </c>
      <c r="K24" s="30">
        <v>0</v>
      </c>
      <c r="L24" s="30">
        <v>85066</v>
      </c>
      <c r="M24" s="30">
        <v>0</v>
      </c>
      <c r="N24" s="30">
        <v>0</v>
      </c>
      <c r="O24" s="30">
        <v>169430</v>
      </c>
      <c r="P24" s="30">
        <v>0</v>
      </c>
      <c r="Q24" s="30">
        <v>0</v>
      </c>
      <c r="R24" s="30">
        <v>900</v>
      </c>
      <c r="S24" s="30">
        <v>0</v>
      </c>
      <c r="T24" s="30">
        <v>0</v>
      </c>
      <c r="U24" s="30">
        <v>8900</v>
      </c>
      <c r="V24" s="30">
        <v>0</v>
      </c>
      <c r="W24" s="30">
        <v>0</v>
      </c>
      <c r="X24" s="30">
        <v>6010</v>
      </c>
      <c r="Y24" s="30">
        <v>0</v>
      </c>
      <c r="Z24" s="30">
        <v>0</v>
      </c>
      <c r="AA24" s="30">
        <v>400188</v>
      </c>
      <c r="AB24" s="30">
        <v>0</v>
      </c>
      <c r="AC24" s="30">
        <v>0</v>
      </c>
      <c r="AD24" s="30">
        <v>894670</v>
      </c>
      <c r="AE24" s="30">
        <v>0</v>
      </c>
      <c r="AF24" s="30">
        <v>0</v>
      </c>
      <c r="AG24" s="30">
        <v>17960</v>
      </c>
      <c r="AH24" s="30">
        <v>0</v>
      </c>
      <c r="AI24" s="30">
        <v>0</v>
      </c>
      <c r="AJ24" s="30">
        <v>1988040.1</v>
      </c>
      <c r="AK24" s="30">
        <v>1823863.1</v>
      </c>
      <c r="AL24" s="30">
        <v>0</v>
      </c>
      <c r="AM24" s="30">
        <v>760</v>
      </c>
      <c r="AN24" s="30">
        <v>0</v>
      </c>
      <c r="AO24" s="30">
        <v>0</v>
      </c>
      <c r="AP24" s="30">
        <v>23091</v>
      </c>
      <c r="AQ24" s="30">
        <v>0</v>
      </c>
      <c r="AR24" s="30">
        <v>0</v>
      </c>
      <c r="AS24" s="30">
        <v>1560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85911046.35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115192688.08</v>
      </c>
      <c r="BV24" s="31">
        <f t="shared" si="0"/>
        <v>16347148.86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153376541.37</v>
      </c>
      <c r="D25" s="33">
        <f t="shared" si="3"/>
        <v>14523285.76</v>
      </c>
      <c r="E25" s="33">
        <f t="shared" si="3"/>
        <v>0</v>
      </c>
      <c r="F25" s="33">
        <f t="shared" si="3"/>
        <v>41466.63</v>
      </c>
      <c r="G25" s="33">
        <f t="shared" si="3"/>
        <v>0</v>
      </c>
      <c r="H25" s="33">
        <f t="shared" si="3"/>
        <v>0</v>
      </c>
      <c r="I25" s="33">
        <f t="shared" si="3"/>
        <v>54537003.31</v>
      </c>
      <c r="J25" s="33">
        <f t="shared" si="3"/>
        <v>0</v>
      </c>
      <c r="K25" s="33">
        <f t="shared" si="3"/>
        <v>0</v>
      </c>
      <c r="L25" s="33">
        <f t="shared" si="3"/>
        <v>54880168.919999994</v>
      </c>
      <c r="M25" s="33">
        <f t="shared" si="3"/>
        <v>0</v>
      </c>
      <c r="N25" s="33">
        <f t="shared" si="3"/>
        <v>0</v>
      </c>
      <c r="O25" s="33">
        <f t="shared" si="3"/>
        <v>21623985.3</v>
      </c>
      <c r="P25" s="33">
        <f t="shared" si="3"/>
        <v>0</v>
      </c>
      <c r="Q25" s="33">
        <f t="shared" si="3"/>
        <v>0</v>
      </c>
      <c r="R25" s="33">
        <f t="shared" si="3"/>
        <v>1184433.87</v>
      </c>
      <c r="S25" s="33">
        <f t="shared" si="3"/>
        <v>0</v>
      </c>
      <c r="T25" s="33">
        <f t="shared" si="3"/>
        <v>0</v>
      </c>
      <c r="U25" s="33">
        <f t="shared" si="3"/>
        <v>7686773.82</v>
      </c>
      <c r="V25" s="33">
        <f t="shared" si="3"/>
        <v>0</v>
      </c>
      <c r="W25" s="33">
        <f t="shared" si="3"/>
        <v>0</v>
      </c>
      <c r="X25" s="33">
        <f t="shared" si="3"/>
        <v>2912849.98</v>
      </c>
      <c r="Y25" s="33">
        <f t="shared" si="3"/>
        <v>0</v>
      </c>
      <c r="Z25" s="33">
        <f t="shared" si="3"/>
        <v>0</v>
      </c>
      <c r="AA25" s="33">
        <f t="shared" si="3"/>
        <v>179210114.26999998</v>
      </c>
      <c r="AB25" s="33">
        <f t="shared" si="3"/>
        <v>0</v>
      </c>
      <c r="AC25" s="33">
        <f t="shared" si="3"/>
        <v>0</v>
      </c>
      <c r="AD25" s="33">
        <f t="shared" si="3"/>
        <v>71851327.15</v>
      </c>
      <c r="AE25" s="33">
        <f t="shared" si="3"/>
        <v>0</v>
      </c>
      <c r="AF25" s="33">
        <f t="shared" si="3"/>
        <v>0</v>
      </c>
      <c r="AG25" s="33">
        <f t="shared" si="3"/>
        <v>2648706.85</v>
      </c>
      <c r="AH25" s="33">
        <f t="shared" si="3"/>
        <v>0</v>
      </c>
      <c r="AI25" s="33">
        <f t="shared" si="3"/>
        <v>0</v>
      </c>
      <c r="AJ25" s="33">
        <f t="shared" si="3"/>
        <v>79427146.19999999</v>
      </c>
      <c r="AK25" s="33">
        <f t="shared" si="3"/>
        <v>1823863.1</v>
      </c>
      <c r="AL25" s="33">
        <f t="shared" si="3"/>
        <v>0</v>
      </c>
      <c r="AM25" s="33">
        <f t="shared" si="3"/>
        <v>429019.59</v>
      </c>
      <c r="AN25" s="33">
        <f t="shared" si="3"/>
        <v>0</v>
      </c>
      <c r="AO25" s="33">
        <f t="shared" si="3"/>
        <v>0</v>
      </c>
      <c r="AP25" s="33">
        <f t="shared" si="3"/>
        <v>9915563.54</v>
      </c>
      <c r="AQ25" s="33">
        <f t="shared" si="3"/>
        <v>0</v>
      </c>
      <c r="AR25" s="33">
        <f t="shared" si="3"/>
        <v>0</v>
      </c>
      <c r="AS25" s="33">
        <f t="shared" si="3"/>
        <v>871813.85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699076.9700000001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85911046.35</v>
      </c>
      <c r="BI25" s="33">
        <f t="shared" si="3"/>
        <v>0</v>
      </c>
      <c r="BJ25" s="33">
        <f t="shared" si="3"/>
        <v>0</v>
      </c>
      <c r="BK25" s="33">
        <f t="shared" si="3"/>
        <v>3337096.51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730544134.48</v>
      </c>
      <c r="BV25" s="33">
        <f t="shared" si="4"/>
        <v>16347148.86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21935103.31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3807000</v>
      </c>
      <c r="J29" s="30">
        <v>0</v>
      </c>
      <c r="K29" s="30">
        <v>0</v>
      </c>
      <c r="L29" s="30">
        <v>19402800</v>
      </c>
      <c r="M29" s="30">
        <v>0</v>
      </c>
      <c r="N29" s="30">
        <v>0</v>
      </c>
      <c r="O29" s="30">
        <v>2618641.35</v>
      </c>
      <c r="P29" s="30">
        <v>0</v>
      </c>
      <c r="Q29" s="30">
        <v>0</v>
      </c>
      <c r="R29" s="30">
        <v>5800000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33398460</v>
      </c>
      <c r="Y29" s="30">
        <v>0</v>
      </c>
      <c r="Z29" s="30">
        <v>0</v>
      </c>
      <c r="AA29" s="30">
        <v>30727965.54</v>
      </c>
      <c r="AB29" s="30">
        <v>0</v>
      </c>
      <c r="AC29" s="30">
        <v>0</v>
      </c>
      <c r="AD29" s="30">
        <v>99408659.28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48470935.81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647867.05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266217432.34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39500.39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43000</v>
      </c>
      <c r="AB30" s="30">
        <v>0</v>
      </c>
      <c r="AC30" s="30">
        <v>0</v>
      </c>
      <c r="AD30" s="30">
        <v>100000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150000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332500.39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42610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42610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21974603.7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3807000</v>
      </c>
      <c r="J33" s="33">
        <f t="shared" si="6"/>
        <v>0</v>
      </c>
      <c r="K33" s="33">
        <f t="shared" si="6"/>
        <v>0</v>
      </c>
      <c r="L33" s="33">
        <f t="shared" si="6"/>
        <v>19402800</v>
      </c>
      <c r="M33" s="33">
        <f t="shared" si="6"/>
        <v>0</v>
      </c>
      <c r="N33" s="33">
        <f t="shared" si="6"/>
        <v>0</v>
      </c>
      <c r="O33" s="33">
        <f t="shared" si="6"/>
        <v>2618641.35</v>
      </c>
      <c r="P33" s="33">
        <f t="shared" si="6"/>
        <v>0</v>
      </c>
      <c r="Q33" s="33">
        <f t="shared" si="6"/>
        <v>0</v>
      </c>
      <c r="R33" s="33">
        <f t="shared" si="6"/>
        <v>5800000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33398460</v>
      </c>
      <c r="Y33" s="33">
        <f t="shared" si="6"/>
        <v>0</v>
      </c>
      <c r="Z33" s="33">
        <f t="shared" si="6"/>
        <v>0</v>
      </c>
      <c r="AA33" s="33">
        <f t="shared" si="6"/>
        <v>30770965.54</v>
      </c>
      <c r="AB33" s="33">
        <f t="shared" si="6"/>
        <v>0</v>
      </c>
      <c r="AC33" s="33">
        <f t="shared" si="6"/>
        <v>0</v>
      </c>
      <c r="AD33" s="33">
        <f t="shared" si="6"/>
        <v>99508659.28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48470935.81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647867.05</v>
      </c>
      <c r="AQ33" s="33">
        <f t="shared" si="6"/>
        <v>0</v>
      </c>
      <c r="AR33" s="33">
        <f t="shared" si="6"/>
        <v>0</v>
      </c>
      <c r="AS33" s="33">
        <f t="shared" si="6"/>
        <v>150000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42610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266592542.73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80000000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80000000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20818146.26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20818146.26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5674993.16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5674993.16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60219396.37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60219396.37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86712535.78999999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86712535.78999999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223353136.66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223353136.66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223353136.66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223353136.66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237215880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237215880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12675243.32</v>
      </c>
      <c r="BR55" s="30">
        <v>0</v>
      </c>
      <c r="BS55" s="30">
        <v>0</v>
      </c>
      <c r="BT55" s="30"/>
      <c r="BU55" s="31">
        <f t="shared" si="16"/>
        <v>12675243.32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249891123.32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249891123.32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255351145.07</v>
      </c>
      <c r="D57" s="39">
        <f t="shared" si="19"/>
        <v>14523285.76</v>
      </c>
      <c r="E57" s="39">
        <f t="shared" si="19"/>
        <v>0</v>
      </c>
      <c r="F57" s="39">
        <f t="shared" si="19"/>
        <v>41466.63</v>
      </c>
      <c r="G57" s="39">
        <f t="shared" si="19"/>
        <v>0</v>
      </c>
      <c r="H57" s="39">
        <f t="shared" si="19"/>
        <v>0</v>
      </c>
      <c r="I57" s="39">
        <f t="shared" si="19"/>
        <v>58344003.31</v>
      </c>
      <c r="J57" s="39">
        <f t="shared" si="19"/>
        <v>0</v>
      </c>
      <c r="K57" s="39">
        <f t="shared" si="19"/>
        <v>0</v>
      </c>
      <c r="L57" s="39">
        <f t="shared" si="19"/>
        <v>74282968.91999999</v>
      </c>
      <c r="M57" s="39">
        <f t="shared" si="19"/>
        <v>0</v>
      </c>
      <c r="N57" s="39">
        <f t="shared" si="19"/>
        <v>0</v>
      </c>
      <c r="O57" s="39">
        <f t="shared" si="19"/>
        <v>24242626.650000002</v>
      </c>
      <c r="P57" s="39">
        <f t="shared" si="19"/>
        <v>0</v>
      </c>
      <c r="Q57" s="39">
        <f t="shared" si="19"/>
        <v>0</v>
      </c>
      <c r="R57" s="39">
        <f t="shared" si="19"/>
        <v>6984433.87</v>
      </c>
      <c r="S57" s="39">
        <f t="shared" si="19"/>
        <v>0</v>
      </c>
      <c r="T57" s="39">
        <f t="shared" si="19"/>
        <v>0</v>
      </c>
      <c r="U57" s="39">
        <f t="shared" si="19"/>
        <v>7686773.82</v>
      </c>
      <c r="V57" s="39">
        <f t="shared" si="19"/>
        <v>0</v>
      </c>
      <c r="W57" s="39">
        <f t="shared" si="19"/>
        <v>0</v>
      </c>
      <c r="X57" s="39">
        <f t="shared" si="19"/>
        <v>36311309.98</v>
      </c>
      <c r="Y57" s="39">
        <f t="shared" si="19"/>
        <v>0</v>
      </c>
      <c r="Z57" s="39">
        <f t="shared" si="19"/>
        <v>0</v>
      </c>
      <c r="AA57" s="39">
        <f t="shared" si="19"/>
        <v>209981079.80999997</v>
      </c>
      <c r="AB57" s="39">
        <f t="shared" si="19"/>
        <v>0</v>
      </c>
      <c r="AC57" s="39">
        <f t="shared" si="19"/>
        <v>0</v>
      </c>
      <c r="AD57" s="39">
        <f t="shared" si="19"/>
        <v>171359986.43</v>
      </c>
      <c r="AE57" s="39">
        <f t="shared" si="19"/>
        <v>0</v>
      </c>
      <c r="AF57" s="39">
        <f t="shared" si="19"/>
        <v>0</v>
      </c>
      <c r="AG57" s="39">
        <f t="shared" si="19"/>
        <v>2648706.85</v>
      </c>
      <c r="AH57" s="39">
        <f t="shared" si="19"/>
        <v>0</v>
      </c>
      <c r="AI57" s="39">
        <f t="shared" si="19"/>
        <v>0</v>
      </c>
      <c r="AJ57" s="39">
        <f t="shared" si="19"/>
        <v>127898082.00999999</v>
      </c>
      <c r="AK57" s="39">
        <f t="shared" si="19"/>
        <v>1823863.1</v>
      </c>
      <c r="AL57" s="39">
        <f t="shared" si="19"/>
        <v>0</v>
      </c>
      <c r="AM57" s="39">
        <f t="shared" si="19"/>
        <v>429019.59</v>
      </c>
      <c r="AN57" s="39">
        <f t="shared" si="19"/>
        <v>0</v>
      </c>
      <c r="AO57" s="39">
        <f t="shared" si="19"/>
        <v>0</v>
      </c>
      <c r="AP57" s="39">
        <f t="shared" si="19"/>
        <v>10563430.59</v>
      </c>
      <c r="AQ57" s="39">
        <f t="shared" si="19"/>
        <v>0</v>
      </c>
      <c r="AR57" s="39">
        <f t="shared" si="19"/>
        <v>0</v>
      </c>
      <c r="AS57" s="39">
        <f t="shared" si="19"/>
        <v>1021813.85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699076.9700000001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85953656.35</v>
      </c>
      <c r="BI57" s="39">
        <f t="shared" si="19"/>
        <v>0</v>
      </c>
      <c r="BJ57" s="39">
        <f t="shared" si="19"/>
        <v>0</v>
      </c>
      <c r="BK57" s="39">
        <f t="shared" si="19"/>
        <v>90049632.3</v>
      </c>
      <c r="BL57" s="39">
        <f t="shared" si="19"/>
        <v>0</v>
      </c>
      <c r="BM57" s="39">
        <f t="shared" si="19"/>
        <v>0</v>
      </c>
      <c r="BN57" s="39">
        <f t="shared" si="19"/>
        <v>223353136.66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249891123.32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1637093472.98</v>
      </c>
      <c r="BV57" s="39">
        <f t="shared" si="20"/>
        <v>16347148.86</v>
      </c>
      <c r="BW57" s="39">
        <f t="shared" si="20"/>
        <v>0</v>
      </c>
    </row>
  </sheetData>
  <sheetProtection/>
  <mergeCells count="75">
    <mergeCell ref="BU9:BV9"/>
    <mergeCell ref="BB9:BC9"/>
    <mergeCell ref="BE9:BF9"/>
    <mergeCell ref="BH9:BI9"/>
    <mergeCell ref="BK9:BL9"/>
    <mergeCell ref="BN9:BO9"/>
    <mergeCell ref="BQ9:BR9"/>
    <mergeCell ref="AJ9:AK9"/>
    <mergeCell ref="AM9:AN9"/>
    <mergeCell ref="AP9:AQ9"/>
    <mergeCell ref="AS9:AT9"/>
    <mergeCell ref="AV9:AW9"/>
    <mergeCell ref="AY9:AZ9"/>
    <mergeCell ref="R9:S9"/>
    <mergeCell ref="U9:V9"/>
    <mergeCell ref="X9:Y9"/>
    <mergeCell ref="AA9:AB9"/>
    <mergeCell ref="AD9:AE9"/>
    <mergeCell ref="AG9:AH9"/>
    <mergeCell ref="BE8:BG8"/>
    <mergeCell ref="BH8:BJ8"/>
    <mergeCell ref="BK8:BM8"/>
    <mergeCell ref="BN8:BP8"/>
    <mergeCell ref="BQ8:BS8"/>
    <mergeCell ref="C9:D9"/>
    <mergeCell ref="F9:G9"/>
    <mergeCell ref="I9:J9"/>
    <mergeCell ref="L9:M9"/>
    <mergeCell ref="O9:P9"/>
    <mergeCell ref="AM8:AO8"/>
    <mergeCell ref="AP8:AR8"/>
    <mergeCell ref="AS8:AU8"/>
    <mergeCell ref="AV8:AX8"/>
    <mergeCell ref="AY8:BA8"/>
    <mergeCell ref="BB8:BD8"/>
    <mergeCell ref="U8:W8"/>
    <mergeCell ref="X8:Z8"/>
    <mergeCell ref="AA8:AC8"/>
    <mergeCell ref="AD8:AF8"/>
    <mergeCell ref="AG8:AI8"/>
    <mergeCell ref="AJ8:AL8"/>
    <mergeCell ref="BN7:BP7"/>
    <mergeCell ref="BQ7:BS7"/>
    <mergeCell ref="BT7:BT8"/>
    <mergeCell ref="BU7:BW8"/>
    <mergeCell ref="C8:E8"/>
    <mergeCell ref="F8:H8"/>
    <mergeCell ref="I8:K8"/>
    <mergeCell ref="L8:N8"/>
    <mergeCell ref="O8:Q8"/>
    <mergeCell ref="R8:T8"/>
    <mergeCell ref="AV7:AX7"/>
    <mergeCell ref="AY7:BA7"/>
    <mergeCell ref="BB7:BD7"/>
    <mergeCell ref="BE7:BG7"/>
    <mergeCell ref="BH7:BJ7"/>
    <mergeCell ref="BK7:BM7"/>
    <mergeCell ref="AD7:AF7"/>
    <mergeCell ref="AG7:AI7"/>
    <mergeCell ref="AJ7:AL7"/>
    <mergeCell ref="AM7:AO7"/>
    <mergeCell ref="AP7:AR7"/>
    <mergeCell ref="AS7:AU7"/>
    <mergeCell ref="L7:N7"/>
    <mergeCell ref="O7:Q7"/>
    <mergeCell ref="R7:T7"/>
    <mergeCell ref="U7:W7"/>
    <mergeCell ref="X7:Z7"/>
    <mergeCell ref="AA7:AC7"/>
    <mergeCell ref="B1:J1"/>
    <mergeCell ref="C3:F3"/>
    <mergeCell ref="B7:B8"/>
    <mergeCell ref="C7:E7"/>
    <mergeCell ref="F7:H7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37">
      <selection activeCell="E70" sqref="E70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2024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16347148.86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430707890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133406000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564113890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41206355.54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13000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1034980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1659000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238000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44151335.54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74128603.88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67272600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643208.65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8516150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20406915.11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170967477.64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85435647.59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1400000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5420000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92255647.59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80000000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80000000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55250604.61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55250604.61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208184848.13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208184848.13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237250880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12675243.32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249926123.32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1464849926.83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1481197075.6899998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BJ7">
      <selection activeCell="A1" sqref="A1:IV1638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105"/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f>'[3]Entrate'!C5</f>
        <v>2024</v>
      </c>
      <c r="G5" s="3"/>
    </row>
    <row r="6" spans="2:7" ht="18.75">
      <c r="B6" s="3"/>
      <c r="G6" s="3"/>
    </row>
    <row r="7" spans="1:75" ht="12.75" customHeight="1">
      <c r="A7" s="76"/>
      <c r="B7" s="103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86" t="s">
        <v>129</v>
      </c>
      <c r="BU7" s="88" t="s">
        <v>130</v>
      </c>
      <c r="BV7" s="89"/>
      <c r="BW7" s="90"/>
    </row>
    <row r="8" spans="1:75" s="23" customFormat="1" ht="58.5" customHeight="1">
      <c r="A8" s="24"/>
      <c r="B8" s="104"/>
      <c r="C8" s="89" t="s">
        <v>67</v>
      </c>
      <c r="D8" s="89"/>
      <c r="E8" s="94"/>
      <c r="F8" s="95" t="s">
        <v>68</v>
      </c>
      <c r="G8" s="94"/>
      <c r="H8" s="96"/>
      <c r="I8" s="101" t="s">
        <v>69</v>
      </c>
      <c r="J8" s="102"/>
      <c r="K8" s="99"/>
      <c r="L8" s="97" t="s">
        <v>70</v>
      </c>
      <c r="M8" s="98"/>
      <c r="N8" s="99"/>
      <c r="O8" s="97" t="s">
        <v>71</v>
      </c>
      <c r="P8" s="98"/>
      <c r="Q8" s="99"/>
      <c r="R8" s="89" t="s">
        <v>133</v>
      </c>
      <c r="S8" s="89"/>
      <c r="T8" s="94"/>
      <c r="U8" s="95" t="s">
        <v>112</v>
      </c>
      <c r="V8" s="94"/>
      <c r="W8" s="96"/>
      <c r="X8" s="101" t="s">
        <v>113</v>
      </c>
      <c r="Y8" s="102"/>
      <c r="Z8" s="99"/>
      <c r="AA8" s="97" t="s">
        <v>114</v>
      </c>
      <c r="AB8" s="98"/>
      <c r="AC8" s="99"/>
      <c r="AD8" s="97" t="s">
        <v>115</v>
      </c>
      <c r="AE8" s="98"/>
      <c r="AF8" s="99"/>
      <c r="AG8" s="89" t="s">
        <v>116</v>
      </c>
      <c r="AH8" s="89"/>
      <c r="AI8" s="94"/>
      <c r="AJ8" s="95" t="s">
        <v>117</v>
      </c>
      <c r="AK8" s="94"/>
      <c r="AL8" s="96"/>
      <c r="AM8" s="101" t="s">
        <v>118</v>
      </c>
      <c r="AN8" s="102"/>
      <c r="AO8" s="99"/>
      <c r="AP8" s="97" t="s">
        <v>119</v>
      </c>
      <c r="AQ8" s="98"/>
      <c r="AR8" s="99"/>
      <c r="AS8" s="97" t="s">
        <v>120</v>
      </c>
      <c r="AT8" s="98"/>
      <c r="AU8" s="99"/>
      <c r="AV8" s="89" t="s">
        <v>121</v>
      </c>
      <c r="AW8" s="89"/>
      <c r="AX8" s="94"/>
      <c r="AY8" s="95" t="s">
        <v>122</v>
      </c>
      <c r="AZ8" s="94"/>
      <c r="BA8" s="96"/>
      <c r="BB8" s="101" t="s">
        <v>123</v>
      </c>
      <c r="BC8" s="102"/>
      <c r="BD8" s="99"/>
      <c r="BE8" s="97" t="s">
        <v>124</v>
      </c>
      <c r="BF8" s="98"/>
      <c r="BG8" s="99"/>
      <c r="BH8" s="97" t="s">
        <v>125</v>
      </c>
      <c r="BI8" s="98"/>
      <c r="BJ8" s="99"/>
      <c r="BK8" s="89" t="s">
        <v>126</v>
      </c>
      <c r="BL8" s="89"/>
      <c r="BM8" s="94"/>
      <c r="BN8" s="95" t="s">
        <v>127</v>
      </c>
      <c r="BO8" s="94"/>
      <c r="BP8" s="96"/>
      <c r="BQ8" s="101" t="s">
        <v>128</v>
      </c>
      <c r="BR8" s="102"/>
      <c r="BS8" s="98"/>
      <c r="BT8" s="87"/>
      <c r="BU8" s="91"/>
      <c r="BV8" s="92"/>
      <c r="BW8" s="93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100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100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100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100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84940473.21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39682631.41</v>
      </c>
      <c r="J15" s="30">
        <v>0</v>
      </c>
      <c r="K15" s="30">
        <v>0</v>
      </c>
      <c r="L15" s="30">
        <v>21831254.76</v>
      </c>
      <c r="M15" s="30">
        <v>0</v>
      </c>
      <c r="N15" s="30">
        <v>0</v>
      </c>
      <c r="O15" s="30">
        <v>8373011.24</v>
      </c>
      <c r="P15" s="30">
        <v>0</v>
      </c>
      <c r="Q15" s="30">
        <v>0</v>
      </c>
      <c r="R15" s="30">
        <v>463450.77</v>
      </c>
      <c r="S15" s="30">
        <v>0</v>
      </c>
      <c r="T15" s="30">
        <v>0</v>
      </c>
      <c r="U15" s="30">
        <v>2594057.61</v>
      </c>
      <c r="V15" s="30">
        <v>0</v>
      </c>
      <c r="W15" s="30">
        <v>0</v>
      </c>
      <c r="X15" s="30">
        <v>2829172.19</v>
      </c>
      <c r="Y15" s="30">
        <v>0</v>
      </c>
      <c r="Z15" s="30">
        <v>0</v>
      </c>
      <c r="AA15" s="30">
        <v>2476248.11</v>
      </c>
      <c r="AB15" s="30">
        <v>0</v>
      </c>
      <c r="AC15" s="30">
        <v>0</v>
      </c>
      <c r="AD15" s="30">
        <v>4333185.01</v>
      </c>
      <c r="AE15" s="30">
        <v>0</v>
      </c>
      <c r="AF15" s="30">
        <v>0</v>
      </c>
      <c r="AG15" s="30">
        <v>923264.64</v>
      </c>
      <c r="AH15" s="30">
        <v>0</v>
      </c>
      <c r="AI15" s="30">
        <v>0</v>
      </c>
      <c r="AJ15" s="30">
        <v>33773856.46</v>
      </c>
      <c r="AK15" s="30">
        <v>0</v>
      </c>
      <c r="AL15" s="30">
        <v>0</v>
      </c>
      <c r="AM15" s="30">
        <v>29672.81</v>
      </c>
      <c r="AN15" s="30">
        <v>0</v>
      </c>
      <c r="AO15" s="30">
        <v>0</v>
      </c>
      <c r="AP15" s="30">
        <v>3388291.34</v>
      </c>
      <c r="AQ15" s="30">
        <v>0</v>
      </c>
      <c r="AR15" s="30">
        <v>0</v>
      </c>
      <c r="AS15" s="30">
        <v>163197.55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656734.41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206458501.52000004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12086721.03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3000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15000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12104721.03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23333679.29</v>
      </c>
      <c r="D17" s="30">
        <v>0</v>
      </c>
      <c r="E17" s="30">
        <v>0</v>
      </c>
      <c r="F17" s="30">
        <v>28200</v>
      </c>
      <c r="G17" s="30">
        <v>0</v>
      </c>
      <c r="H17" s="30">
        <v>0</v>
      </c>
      <c r="I17" s="30">
        <v>12760517.8</v>
      </c>
      <c r="J17" s="30">
        <v>0</v>
      </c>
      <c r="K17" s="30">
        <v>0</v>
      </c>
      <c r="L17" s="30">
        <v>28291832.34</v>
      </c>
      <c r="M17" s="30">
        <v>0</v>
      </c>
      <c r="N17" s="30">
        <v>0</v>
      </c>
      <c r="O17" s="30">
        <v>5374519.76</v>
      </c>
      <c r="P17" s="30">
        <v>0</v>
      </c>
      <c r="Q17" s="30">
        <v>0</v>
      </c>
      <c r="R17" s="30">
        <v>302930</v>
      </c>
      <c r="S17" s="30">
        <v>0</v>
      </c>
      <c r="T17" s="30">
        <v>0</v>
      </c>
      <c r="U17" s="30">
        <v>2353000</v>
      </c>
      <c r="V17" s="30">
        <v>0</v>
      </c>
      <c r="W17" s="30">
        <v>0</v>
      </c>
      <c r="X17" s="30">
        <v>70800</v>
      </c>
      <c r="Y17" s="30">
        <v>0</v>
      </c>
      <c r="Z17" s="30">
        <v>0</v>
      </c>
      <c r="AA17" s="30">
        <v>172521895</v>
      </c>
      <c r="AB17" s="30">
        <v>0</v>
      </c>
      <c r="AC17" s="30">
        <v>0</v>
      </c>
      <c r="AD17" s="30">
        <v>25636507.47</v>
      </c>
      <c r="AE17" s="30">
        <v>0</v>
      </c>
      <c r="AF17" s="30">
        <v>0</v>
      </c>
      <c r="AG17" s="30">
        <v>553000</v>
      </c>
      <c r="AH17" s="30">
        <v>0</v>
      </c>
      <c r="AI17" s="30">
        <v>0</v>
      </c>
      <c r="AJ17" s="30">
        <v>30477245.6</v>
      </c>
      <c r="AK17" s="30">
        <v>0</v>
      </c>
      <c r="AL17" s="30">
        <v>0</v>
      </c>
      <c r="AM17" s="30">
        <v>388500</v>
      </c>
      <c r="AN17" s="30">
        <v>0</v>
      </c>
      <c r="AO17" s="30">
        <v>0</v>
      </c>
      <c r="AP17" s="30">
        <v>2555680</v>
      </c>
      <c r="AQ17" s="30">
        <v>0</v>
      </c>
      <c r="AR17" s="30">
        <v>0</v>
      </c>
      <c r="AS17" s="30">
        <v>107800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39600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304795707.26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529527.44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20000</v>
      </c>
      <c r="J18" s="30">
        <v>0</v>
      </c>
      <c r="K18" s="30">
        <v>0</v>
      </c>
      <c r="L18" s="30">
        <v>3588095</v>
      </c>
      <c r="M18" s="30">
        <v>0</v>
      </c>
      <c r="N18" s="30">
        <v>0</v>
      </c>
      <c r="O18" s="30">
        <v>6418100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110000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51500</v>
      </c>
      <c r="AB18" s="30">
        <v>0</v>
      </c>
      <c r="AC18" s="30">
        <v>0</v>
      </c>
      <c r="AD18" s="30">
        <v>27910793.98</v>
      </c>
      <c r="AE18" s="30">
        <v>0</v>
      </c>
      <c r="AF18" s="30">
        <v>0</v>
      </c>
      <c r="AG18" s="30">
        <v>1144500</v>
      </c>
      <c r="AH18" s="30">
        <v>0</v>
      </c>
      <c r="AI18" s="30">
        <v>0</v>
      </c>
      <c r="AJ18" s="30">
        <v>5524537.63</v>
      </c>
      <c r="AK18" s="30">
        <v>0</v>
      </c>
      <c r="AL18" s="30">
        <v>0</v>
      </c>
      <c r="AM18" s="30">
        <v>10000</v>
      </c>
      <c r="AN18" s="30">
        <v>0</v>
      </c>
      <c r="AO18" s="30">
        <v>0</v>
      </c>
      <c r="AP18" s="30">
        <v>302000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45609054.050000004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3440071.83</v>
      </c>
      <c r="D21" s="30">
        <v>0</v>
      </c>
      <c r="E21" s="30">
        <v>0</v>
      </c>
      <c r="F21" s="30">
        <v>13027.92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1104230.5</v>
      </c>
      <c r="M21" s="30">
        <v>0</v>
      </c>
      <c r="N21" s="30">
        <v>0</v>
      </c>
      <c r="O21" s="30">
        <v>740604.44</v>
      </c>
      <c r="P21" s="30">
        <v>0</v>
      </c>
      <c r="Q21" s="30">
        <v>0</v>
      </c>
      <c r="R21" s="30">
        <v>408220.25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3646408.28</v>
      </c>
      <c r="AB21" s="30">
        <v>0</v>
      </c>
      <c r="AC21" s="30">
        <v>0</v>
      </c>
      <c r="AD21" s="30">
        <v>12415350.4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260744.01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296916.05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1097.99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2852506.64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25179178.31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40500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8000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4000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20000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72500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26699869.64</v>
      </c>
      <c r="D24" s="30">
        <v>14716513.7</v>
      </c>
      <c r="E24" s="30">
        <v>0</v>
      </c>
      <c r="F24" s="30">
        <v>0</v>
      </c>
      <c r="G24" s="30">
        <v>0</v>
      </c>
      <c r="H24" s="30">
        <v>0</v>
      </c>
      <c r="I24" s="30">
        <v>142499</v>
      </c>
      <c r="J24" s="30">
        <v>0</v>
      </c>
      <c r="K24" s="30">
        <v>0</v>
      </c>
      <c r="L24" s="30">
        <v>85066</v>
      </c>
      <c r="M24" s="30">
        <v>0</v>
      </c>
      <c r="N24" s="30">
        <v>0</v>
      </c>
      <c r="O24" s="30">
        <v>169430</v>
      </c>
      <c r="P24" s="30">
        <v>0</v>
      </c>
      <c r="Q24" s="30">
        <v>0</v>
      </c>
      <c r="R24" s="30">
        <v>900</v>
      </c>
      <c r="S24" s="30">
        <v>0</v>
      </c>
      <c r="T24" s="30">
        <v>0</v>
      </c>
      <c r="U24" s="30">
        <v>8900</v>
      </c>
      <c r="V24" s="30">
        <v>0</v>
      </c>
      <c r="W24" s="30">
        <v>0</v>
      </c>
      <c r="X24" s="30">
        <v>6010</v>
      </c>
      <c r="Y24" s="30">
        <v>0</v>
      </c>
      <c r="Z24" s="30">
        <v>0</v>
      </c>
      <c r="AA24" s="30">
        <v>400188</v>
      </c>
      <c r="AB24" s="30">
        <v>0</v>
      </c>
      <c r="AC24" s="30">
        <v>0</v>
      </c>
      <c r="AD24" s="30">
        <v>894670</v>
      </c>
      <c r="AE24" s="30">
        <v>0</v>
      </c>
      <c r="AF24" s="30">
        <v>0</v>
      </c>
      <c r="AG24" s="30">
        <v>17960</v>
      </c>
      <c r="AH24" s="30">
        <v>0</v>
      </c>
      <c r="AI24" s="30">
        <v>0</v>
      </c>
      <c r="AJ24" s="30">
        <v>164177</v>
      </c>
      <c r="AK24" s="30">
        <v>0</v>
      </c>
      <c r="AL24" s="30">
        <v>0</v>
      </c>
      <c r="AM24" s="30">
        <v>760</v>
      </c>
      <c r="AN24" s="30">
        <v>0</v>
      </c>
      <c r="AO24" s="30">
        <v>0</v>
      </c>
      <c r="AP24" s="30">
        <v>23091</v>
      </c>
      <c r="AQ24" s="30">
        <v>0</v>
      </c>
      <c r="AR24" s="30">
        <v>0</v>
      </c>
      <c r="AS24" s="30">
        <v>1560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88377407.57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116992488.21</v>
      </c>
      <c r="BV24" s="31">
        <f t="shared" si="0"/>
        <v>14716513.7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151070842.44</v>
      </c>
      <c r="D25" s="33">
        <f t="shared" si="3"/>
        <v>14716513.7</v>
      </c>
      <c r="E25" s="33">
        <f t="shared" si="3"/>
        <v>0</v>
      </c>
      <c r="F25" s="33">
        <f t="shared" si="3"/>
        <v>41227.92</v>
      </c>
      <c r="G25" s="33">
        <f t="shared" si="3"/>
        <v>0</v>
      </c>
      <c r="H25" s="33">
        <f t="shared" si="3"/>
        <v>0</v>
      </c>
      <c r="I25" s="33">
        <f t="shared" si="3"/>
        <v>52605648.20999999</v>
      </c>
      <c r="J25" s="33">
        <f t="shared" si="3"/>
        <v>0</v>
      </c>
      <c r="K25" s="33">
        <f t="shared" si="3"/>
        <v>0</v>
      </c>
      <c r="L25" s="33">
        <f t="shared" si="3"/>
        <v>54900478.6</v>
      </c>
      <c r="M25" s="33">
        <f t="shared" si="3"/>
        <v>0</v>
      </c>
      <c r="N25" s="33">
        <f t="shared" si="3"/>
        <v>0</v>
      </c>
      <c r="O25" s="33">
        <f t="shared" si="3"/>
        <v>21075665.44</v>
      </c>
      <c r="P25" s="33">
        <f t="shared" si="3"/>
        <v>0</v>
      </c>
      <c r="Q25" s="33">
        <f t="shared" si="3"/>
        <v>0</v>
      </c>
      <c r="R25" s="33">
        <f t="shared" si="3"/>
        <v>1175501.02</v>
      </c>
      <c r="S25" s="33">
        <f t="shared" si="3"/>
        <v>0</v>
      </c>
      <c r="T25" s="33">
        <f t="shared" si="3"/>
        <v>0</v>
      </c>
      <c r="U25" s="33">
        <f t="shared" si="3"/>
        <v>5065957.609999999</v>
      </c>
      <c r="V25" s="33">
        <f t="shared" si="3"/>
        <v>0</v>
      </c>
      <c r="W25" s="33">
        <f t="shared" si="3"/>
        <v>0</v>
      </c>
      <c r="X25" s="33">
        <f t="shared" si="3"/>
        <v>2905982.19</v>
      </c>
      <c r="Y25" s="33">
        <f t="shared" si="3"/>
        <v>0</v>
      </c>
      <c r="Z25" s="33">
        <f t="shared" si="3"/>
        <v>0</v>
      </c>
      <c r="AA25" s="33">
        <f t="shared" si="3"/>
        <v>179107239.39000002</v>
      </c>
      <c r="AB25" s="33">
        <f t="shared" si="3"/>
        <v>0</v>
      </c>
      <c r="AC25" s="33">
        <f t="shared" si="3"/>
        <v>0</v>
      </c>
      <c r="AD25" s="33">
        <f t="shared" si="3"/>
        <v>71190506.86</v>
      </c>
      <c r="AE25" s="33">
        <f t="shared" si="3"/>
        <v>0</v>
      </c>
      <c r="AF25" s="33">
        <f t="shared" si="3"/>
        <v>0</v>
      </c>
      <c r="AG25" s="33">
        <f t="shared" si="3"/>
        <v>2638724.64</v>
      </c>
      <c r="AH25" s="33">
        <f t="shared" si="3"/>
        <v>0</v>
      </c>
      <c r="AI25" s="33">
        <f t="shared" si="3"/>
        <v>0</v>
      </c>
      <c r="AJ25" s="33">
        <f t="shared" si="3"/>
        <v>70219560.7</v>
      </c>
      <c r="AK25" s="33">
        <f t="shared" si="3"/>
        <v>0</v>
      </c>
      <c r="AL25" s="33">
        <f t="shared" si="3"/>
        <v>0</v>
      </c>
      <c r="AM25" s="33">
        <f t="shared" si="3"/>
        <v>428932.81</v>
      </c>
      <c r="AN25" s="33">
        <f t="shared" si="3"/>
        <v>0</v>
      </c>
      <c r="AO25" s="33">
        <f t="shared" si="3"/>
        <v>0</v>
      </c>
      <c r="AP25" s="33">
        <f t="shared" si="3"/>
        <v>6585978.39</v>
      </c>
      <c r="AQ25" s="33">
        <f t="shared" si="3"/>
        <v>0</v>
      </c>
      <c r="AR25" s="33">
        <f t="shared" si="3"/>
        <v>0</v>
      </c>
      <c r="AS25" s="33">
        <f t="shared" si="3"/>
        <v>272557.55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697432.4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88377407.57</v>
      </c>
      <c r="BI25" s="33">
        <f t="shared" si="3"/>
        <v>0</v>
      </c>
      <c r="BJ25" s="33">
        <f t="shared" si="3"/>
        <v>0</v>
      </c>
      <c r="BK25" s="33">
        <f t="shared" si="3"/>
        <v>2852506.64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711212150.38</v>
      </c>
      <c r="BV25" s="33">
        <f t="shared" si="4"/>
        <v>14716513.7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27015525.85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18497360</v>
      </c>
      <c r="M29" s="30">
        <v>0</v>
      </c>
      <c r="N29" s="30">
        <v>0</v>
      </c>
      <c r="O29" s="30">
        <v>684000</v>
      </c>
      <c r="P29" s="30">
        <v>0</v>
      </c>
      <c r="Q29" s="30">
        <v>0</v>
      </c>
      <c r="R29" s="30">
        <v>400000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11300000</v>
      </c>
      <c r="Y29" s="30">
        <v>0</v>
      </c>
      <c r="Z29" s="30">
        <v>0</v>
      </c>
      <c r="AA29" s="30">
        <v>29418624.26</v>
      </c>
      <c r="AB29" s="30">
        <v>0</v>
      </c>
      <c r="AC29" s="30">
        <v>0</v>
      </c>
      <c r="AD29" s="30">
        <v>63219490.42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1800000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595796.52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152930797.05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25000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75000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100000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42610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42610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27040525.85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18497360</v>
      </c>
      <c r="M33" s="33">
        <f t="shared" si="6"/>
        <v>0</v>
      </c>
      <c r="N33" s="33">
        <f t="shared" si="6"/>
        <v>0</v>
      </c>
      <c r="O33" s="33">
        <f t="shared" si="6"/>
        <v>684000</v>
      </c>
      <c r="P33" s="33">
        <f t="shared" si="6"/>
        <v>0</v>
      </c>
      <c r="Q33" s="33">
        <f t="shared" si="6"/>
        <v>0</v>
      </c>
      <c r="R33" s="33">
        <f t="shared" si="6"/>
        <v>400000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11300000</v>
      </c>
      <c r="Y33" s="33">
        <f t="shared" si="6"/>
        <v>0</v>
      </c>
      <c r="Z33" s="33">
        <f t="shared" si="6"/>
        <v>0</v>
      </c>
      <c r="AA33" s="33">
        <f t="shared" si="6"/>
        <v>29418624.26</v>
      </c>
      <c r="AB33" s="33">
        <f t="shared" si="6"/>
        <v>0</v>
      </c>
      <c r="AC33" s="33">
        <f t="shared" si="6"/>
        <v>0</v>
      </c>
      <c r="AD33" s="33">
        <f t="shared" si="6"/>
        <v>63219490.42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1800000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595796.52</v>
      </c>
      <c r="AQ33" s="33">
        <f t="shared" si="6"/>
        <v>0</v>
      </c>
      <c r="AR33" s="33">
        <f t="shared" si="6"/>
        <v>0</v>
      </c>
      <c r="AS33" s="33">
        <f t="shared" si="6"/>
        <v>75000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42610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153073407.05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80000000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80000000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80000000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80000000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21478711.99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21478711.99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57321834.82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57321834.82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78800546.81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78800546.81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208184848.13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208184848.13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208184848.13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208184848.13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237250880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237250880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12675243.32</v>
      </c>
      <c r="BR55" s="30">
        <v>0</v>
      </c>
      <c r="BS55" s="30">
        <v>0</v>
      </c>
      <c r="BT55" s="30"/>
      <c r="BU55" s="31">
        <f t="shared" si="16"/>
        <v>12675243.32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249926123.32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249926123.32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258111368.29</v>
      </c>
      <c r="D57" s="39">
        <f t="shared" si="19"/>
        <v>14716513.7</v>
      </c>
      <c r="E57" s="39">
        <f t="shared" si="19"/>
        <v>0</v>
      </c>
      <c r="F57" s="39">
        <f t="shared" si="19"/>
        <v>41227.92</v>
      </c>
      <c r="G57" s="39">
        <f t="shared" si="19"/>
        <v>0</v>
      </c>
      <c r="H57" s="39">
        <f t="shared" si="19"/>
        <v>0</v>
      </c>
      <c r="I57" s="39">
        <f t="shared" si="19"/>
        <v>52605648.20999999</v>
      </c>
      <c r="J57" s="39">
        <f t="shared" si="19"/>
        <v>0</v>
      </c>
      <c r="K57" s="39">
        <f t="shared" si="19"/>
        <v>0</v>
      </c>
      <c r="L57" s="39">
        <f t="shared" si="19"/>
        <v>73397838.6</v>
      </c>
      <c r="M57" s="39">
        <f t="shared" si="19"/>
        <v>0</v>
      </c>
      <c r="N57" s="39">
        <f t="shared" si="19"/>
        <v>0</v>
      </c>
      <c r="O57" s="39">
        <f t="shared" si="19"/>
        <v>21759665.44</v>
      </c>
      <c r="P57" s="39">
        <f t="shared" si="19"/>
        <v>0</v>
      </c>
      <c r="Q57" s="39">
        <f t="shared" si="19"/>
        <v>0</v>
      </c>
      <c r="R57" s="39">
        <f t="shared" si="19"/>
        <v>1575501.02</v>
      </c>
      <c r="S57" s="39">
        <f t="shared" si="19"/>
        <v>0</v>
      </c>
      <c r="T57" s="39">
        <f t="shared" si="19"/>
        <v>0</v>
      </c>
      <c r="U57" s="39">
        <f t="shared" si="19"/>
        <v>5065957.609999999</v>
      </c>
      <c r="V57" s="39">
        <f t="shared" si="19"/>
        <v>0</v>
      </c>
      <c r="W57" s="39">
        <f t="shared" si="19"/>
        <v>0</v>
      </c>
      <c r="X57" s="39">
        <f t="shared" si="19"/>
        <v>14205982.19</v>
      </c>
      <c r="Y57" s="39">
        <f t="shared" si="19"/>
        <v>0</v>
      </c>
      <c r="Z57" s="39">
        <f t="shared" si="19"/>
        <v>0</v>
      </c>
      <c r="AA57" s="39">
        <f t="shared" si="19"/>
        <v>208525863.65</v>
      </c>
      <c r="AB57" s="39">
        <f t="shared" si="19"/>
        <v>0</v>
      </c>
      <c r="AC57" s="39">
        <f t="shared" si="19"/>
        <v>0</v>
      </c>
      <c r="AD57" s="39">
        <f t="shared" si="19"/>
        <v>134409997.28</v>
      </c>
      <c r="AE57" s="39">
        <f t="shared" si="19"/>
        <v>0</v>
      </c>
      <c r="AF57" s="39">
        <f t="shared" si="19"/>
        <v>0</v>
      </c>
      <c r="AG57" s="39">
        <f t="shared" si="19"/>
        <v>2638724.64</v>
      </c>
      <c r="AH57" s="39">
        <f t="shared" si="19"/>
        <v>0</v>
      </c>
      <c r="AI57" s="39">
        <f t="shared" si="19"/>
        <v>0</v>
      </c>
      <c r="AJ57" s="39">
        <f t="shared" si="19"/>
        <v>72019560.7</v>
      </c>
      <c r="AK57" s="39">
        <f t="shared" si="19"/>
        <v>0</v>
      </c>
      <c r="AL57" s="39">
        <f t="shared" si="19"/>
        <v>0</v>
      </c>
      <c r="AM57" s="39">
        <f t="shared" si="19"/>
        <v>428932.81</v>
      </c>
      <c r="AN57" s="39">
        <f t="shared" si="19"/>
        <v>0</v>
      </c>
      <c r="AO57" s="39">
        <f t="shared" si="19"/>
        <v>0</v>
      </c>
      <c r="AP57" s="39">
        <f t="shared" si="19"/>
        <v>7181774.91</v>
      </c>
      <c r="AQ57" s="39">
        <f t="shared" si="19"/>
        <v>0</v>
      </c>
      <c r="AR57" s="39">
        <f t="shared" si="19"/>
        <v>0</v>
      </c>
      <c r="AS57" s="39">
        <f t="shared" si="19"/>
        <v>347557.55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697432.4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88420017.57</v>
      </c>
      <c r="BI57" s="39">
        <f t="shared" si="19"/>
        <v>0</v>
      </c>
      <c r="BJ57" s="39">
        <f t="shared" si="19"/>
        <v>0</v>
      </c>
      <c r="BK57" s="39">
        <f t="shared" si="19"/>
        <v>81653053.45</v>
      </c>
      <c r="BL57" s="39">
        <f t="shared" si="19"/>
        <v>0</v>
      </c>
      <c r="BM57" s="39">
        <f t="shared" si="19"/>
        <v>0</v>
      </c>
      <c r="BN57" s="39">
        <f t="shared" si="19"/>
        <v>208184848.13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249926123.32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1481197075.6899998</v>
      </c>
      <c r="BV57" s="39">
        <f t="shared" si="20"/>
        <v>14716513.7</v>
      </c>
      <c r="BW57" s="39">
        <f t="shared" si="20"/>
        <v>0</v>
      </c>
    </row>
  </sheetData>
  <sheetProtection/>
  <mergeCells count="75"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AY9:AZ9"/>
    <mergeCell ref="AJ7:AL7"/>
    <mergeCell ref="AM7:AO7"/>
    <mergeCell ref="AP7:AR7"/>
    <mergeCell ref="AS7:AU7"/>
    <mergeCell ref="AV8:AX8"/>
    <mergeCell ref="AM8:AO8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B7:B8"/>
    <mergeCell ref="C7:E7"/>
    <mergeCell ref="F7:H7"/>
    <mergeCell ref="I7:K7"/>
    <mergeCell ref="I9:J9"/>
    <mergeCell ref="X8:Z8"/>
    <mergeCell ref="L7:N7"/>
    <mergeCell ref="O7:Q7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La Gaipa Emanuele</cp:lastModifiedBy>
  <cp:lastPrinted>2015-03-02T13:25:41Z</cp:lastPrinted>
  <dcterms:created xsi:type="dcterms:W3CDTF">2000-01-20T08:39:24Z</dcterms:created>
  <dcterms:modified xsi:type="dcterms:W3CDTF">2022-01-21T10:52:17Z</dcterms:modified>
  <cp:category/>
  <cp:version/>
  <cp:contentType/>
  <cp:contentStatus/>
</cp:coreProperties>
</file>