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Q:\AMM-TRASPARENTE\ANNO_2026\Open Data\"/>
    </mc:Choice>
  </mc:AlternateContent>
  <xr:revisionPtr revIDLastSave="0" documentId="13_ncr:1_{6D1A831A-FDB6-40C0-B0AB-DD4965B348C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Entrate 2026" sheetId="1" r:id="rId1"/>
    <sheet name="Spese 2026" sheetId="2" r:id="rId2"/>
    <sheet name="Entrate 2027" sheetId="3" r:id="rId3"/>
    <sheet name="Spese 2027" sheetId="4" r:id="rId4"/>
    <sheet name="Entrate 2028" sheetId="5" r:id="rId5"/>
    <sheet name="Spese 2028" sheetId="6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57" i="6" l="1"/>
  <c r="BF57" i="6"/>
  <c r="AZ57" i="6"/>
  <c r="BS56" i="6"/>
  <c r="BR56" i="6"/>
  <c r="BR57" i="6" s="1"/>
  <c r="BQ56" i="6"/>
  <c r="BP56" i="6"/>
  <c r="BO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T57" i="6" s="1"/>
  <c r="AS56" i="6"/>
  <c r="AR56" i="6"/>
  <c r="AQ56" i="6"/>
  <c r="AP56" i="6"/>
  <c r="AO56" i="6"/>
  <c r="AN56" i="6"/>
  <c r="AN57" i="6" s="1"/>
  <c r="AM56" i="6"/>
  <c r="AL56" i="6"/>
  <c r="AK56" i="6"/>
  <c r="AJ56" i="6"/>
  <c r="AI56" i="6"/>
  <c r="AH56" i="6"/>
  <c r="AH57" i="6" s="1"/>
  <c r="AG56" i="6"/>
  <c r="AF56" i="6"/>
  <c r="AE56" i="6"/>
  <c r="AD56" i="6"/>
  <c r="AC56" i="6"/>
  <c r="AB56" i="6"/>
  <c r="AB57" i="6" s="1"/>
  <c r="AA56" i="6"/>
  <c r="Z56" i="6"/>
  <c r="Y56" i="6"/>
  <c r="X56" i="6"/>
  <c r="W56" i="6"/>
  <c r="V56" i="6"/>
  <c r="V57" i="6" s="1"/>
  <c r="U56" i="6"/>
  <c r="T56" i="6"/>
  <c r="S56" i="6"/>
  <c r="R56" i="6"/>
  <c r="Q56" i="6"/>
  <c r="P56" i="6"/>
  <c r="P57" i="6" s="1"/>
  <c r="O56" i="6"/>
  <c r="N56" i="6"/>
  <c r="M56" i="6"/>
  <c r="L56" i="6"/>
  <c r="K56" i="6"/>
  <c r="J56" i="6"/>
  <c r="J57" i="6" s="1"/>
  <c r="I56" i="6"/>
  <c r="H56" i="6"/>
  <c r="G56" i="6"/>
  <c r="F56" i="6"/>
  <c r="E56" i="6"/>
  <c r="D56" i="6"/>
  <c r="D57" i="6" s="1"/>
  <c r="C56" i="6"/>
  <c r="BW55" i="6"/>
  <c r="BV55" i="6"/>
  <c r="BV56" i="6" s="1"/>
  <c r="BU55" i="6"/>
  <c r="BU56" i="6" s="1"/>
  <c r="A55" i="6"/>
  <c r="BW54" i="6"/>
  <c r="BW56" i="6" s="1"/>
  <c r="BV54" i="6"/>
  <c r="BU54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W50" i="6"/>
  <c r="BW51" i="6" s="1"/>
  <c r="BV50" i="6"/>
  <c r="BV51" i="6" s="1"/>
  <c r="BU50" i="6"/>
  <c r="BU51" i="6" s="1"/>
  <c r="BS47" i="6"/>
  <c r="BR47" i="6"/>
  <c r="BQ47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W46" i="6"/>
  <c r="BV46" i="6"/>
  <c r="BU46" i="6"/>
  <c r="BW45" i="6"/>
  <c r="BV45" i="6"/>
  <c r="BU45" i="6"/>
  <c r="BW44" i="6"/>
  <c r="BV44" i="6"/>
  <c r="BU44" i="6"/>
  <c r="A44" i="6"/>
  <c r="A45" i="6" s="1"/>
  <c r="A46" i="6" s="1"/>
  <c r="BW43" i="6"/>
  <c r="BW47" i="6" s="1"/>
  <c r="BV43" i="6"/>
  <c r="BV47" i="6" s="1"/>
  <c r="BU43" i="6"/>
  <c r="BU47" i="6" s="1"/>
  <c r="BS40" i="6"/>
  <c r="BR40" i="6"/>
  <c r="BQ40" i="6"/>
  <c r="BP40" i="6"/>
  <c r="BO40" i="6"/>
  <c r="BO57" i="6" s="1"/>
  <c r="BN40" i="6"/>
  <c r="BM40" i="6"/>
  <c r="BL40" i="6"/>
  <c r="BK40" i="6"/>
  <c r="BJ40" i="6"/>
  <c r="BI40" i="6"/>
  <c r="BI57" i="6" s="1"/>
  <c r="BH40" i="6"/>
  <c r="BG40" i="6"/>
  <c r="BF40" i="6"/>
  <c r="BE40" i="6"/>
  <c r="BD40" i="6"/>
  <c r="BC40" i="6"/>
  <c r="BC57" i="6" s="1"/>
  <c r="BB40" i="6"/>
  <c r="BA40" i="6"/>
  <c r="AZ40" i="6"/>
  <c r="AY40" i="6"/>
  <c r="AX40" i="6"/>
  <c r="AW40" i="6"/>
  <c r="AW57" i="6" s="1"/>
  <c r="AV40" i="6"/>
  <c r="AU40" i="6"/>
  <c r="AT40" i="6"/>
  <c r="AS40" i="6"/>
  <c r="AR40" i="6"/>
  <c r="AQ40" i="6"/>
  <c r="AQ57" i="6" s="1"/>
  <c r="AP40" i="6"/>
  <c r="AO40" i="6"/>
  <c r="AN40" i="6"/>
  <c r="AM40" i="6"/>
  <c r="AL40" i="6"/>
  <c r="AK40" i="6"/>
  <c r="AK57" i="6" s="1"/>
  <c r="AJ40" i="6"/>
  <c r="AI40" i="6"/>
  <c r="AH40" i="6"/>
  <c r="AG40" i="6"/>
  <c r="AF40" i="6"/>
  <c r="AE40" i="6"/>
  <c r="AE57" i="6" s="1"/>
  <c r="AD40" i="6"/>
  <c r="AC40" i="6"/>
  <c r="AB40" i="6"/>
  <c r="AA40" i="6"/>
  <c r="Z40" i="6"/>
  <c r="Y40" i="6"/>
  <c r="Y57" i="6" s="1"/>
  <c r="X40" i="6"/>
  <c r="W40" i="6"/>
  <c r="V40" i="6"/>
  <c r="U40" i="6"/>
  <c r="T40" i="6"/>
  <c r="S40" i="6"/>
  <c r="S57" i="6" s="1"/>
  <c r="R40" i="6"/>
  <c r="Q40" i="6"/>
  <c r="P40" i="6"/>
  <c r="O40" i="6"/>
  <c r="N40" i="6"/>
  <c r="M40" i="6"/>
  <c r="M57" i="6" s="1"/>
  <c r="L40" i="6"/>
  <c r="K40" i="6"/>
  <c r="J40" i="6"/>
  <c r="I40" i="6"/>
  <c r="H40" i="6"/>
  <c r="G40" i="6"/>
  <c r="G57" i="6" s="1"/>
  <c r="F40" i="6"/>
  <c r="E40" i="6"/>
  <c r="D40" i="6"/>
  <c r="C40" i="6"/>
  <c r="BW39" i="6"/>
  <c r="BV39" i="6"/>
  <c r="BU39" i="6"/>
  <c r="A39" i="6"/>
  <c r="BW38" i="6"/>
  <c r="BV38" i="6"/>
  <c r="BU38" i="6"/>
  <c r="A38" i="6"/>
  <c r="BW37" i="6"/>
  <c r="BV37" i="6"/>
  <c r="BU37" i="6"/>
  <c r="A37" i="6"/>
  <c r="BW36" i="6"/>
  <c r="BW40" i="6" s="1"/>
  <c r="BV36" i="6"/>
  <c r="BV40" i="6" s="1"/>
  <c r="BU36" i="6"/>
  <c r="BU40" i="6" s="1"/>
  <c r="BS33" i="6"/>
  <c r="BR33" i="6"/>
  <c r="BQ33" i="6"/>
  <c r="BP33" i="6"/>
  <c r="BP57" i="6" s="1"/>
  <c r="BO33" i="6"/>
  <c r="BN33" i="6"/>
  <c r="BM33" i="6"/>
  <c r="BL33" i="6"/>
  <c r="BK33" i="6"/>
  <c r="BJ33" i="6"/>
  <c r="BJ57" i="6" s="1"/>
  <c r="BI33" i="6"/>
  <c r="BH33" i="6"/>
  <c r="BG33" i="6"/>
  <c r="BF33" i="6"/>
  <c r="BE33" i="6"/>
  <c r="BD33" i="6"/>
  <c r="BD57" i="6" s="1"/>
  <c r="BC33" i="6"/>
  <c r="BB33" i="6"/>
  <c r="BA33" i="6"/>
  <c r="AZ33" i="6"/>
  <c r="AY33" i="6"/>
  <c r="AX33" i="6"/>
  <c r="AX57" i="6" s="1"/>
  <c r="AW33" i="6"/>
  <c r="AV33" i="6"/>
  <c r="AU33" i="6"/>
  <c r="AT33" i="6"/>
  <c r="AS33" i="6"/>
  <c r="AR33" i="6"/>
  <c r="AR57" i="6" s="1"/>
  <c r="AQ33" i="6"/>
  <c r="AP33" i="6"/>
  <c r="AO33" i="6"/>
  <c r="AN33" i="6"/>
  <c r="AM33" i="6"/>
  <c r="AL33" i="6"/>
  <c r="AL57" i="6" s="1"/>
  <c r="AK33" i="6"/>
  <c r="AJ33" i="6"/>
  <c r="AI33" i="6"/>
  <c r="AH33" i="6"/>
  <c r="AG33" i="6"/>
  <c r="AF33" i="6"/>
  <c r="AF57" i="6" s="1"/>
  <c r="AE33" i="6"/>
  <c r="AD33" i="6"/>
  <c r="AC33" i="6"/>
  <c r="AB33" i="6"/>
  <c r="AA33" i="6"/>
  <c r="Z33" i="6"/>
  <c r="Z57" i="6" s="1"/>
  <c r="Y33" i="6"/>
  <c r="X33" i="6"/>
  <c r="W33" i="6"/>
  <c r="V33" i="6"/>
  <c r="U33" i="6"/>
  <c r="T33" i="6"/>
  <c r="T57" i="6" s="1"/>
  <c r="S33" i="6"/>
  <c r="R33" i="6"/>
  <c r="Q33" i="6"/>
  <c r="P33" i="6"/>
  <c r="O33" i="6"/>
  <c r="N33" i="6"/>
  <c r="N57" i="6" s="1"/>
  <c r="M33" i="6"/>
  <c r="L33" i="6"/>
  <c r="K33" i="6"/>
  <c r="J33" i="6"/>
  <c r="I33" i="6"/>
  <c r="H33" i="6"/>
  <c r="H57" i="6" s="1"/>
  <c r="G33" i="6"/>
  <c r="F33" i="6"/>
  <c r="E33" i="6"/>
  <c r="D33" i="6"/>
  <c r="C33" i="6"/>
  <c r="BW32" i="6"/>
  <c r="BV32" i="6"/>
  <c r="BU32" i="6"/>
  <c r="BW31" i="6"/>
  <c r="BV31" i="6"/>
  <c r="BU31" i="6"/>
  <c r="BW30" i="6"/>
  <c r="BV30" i="6"/>
  <c r="BU30" i="6"/>
  <c r="A30" i="6"/>
  <c r="A31" i="6" s="1"/>
  <c r="A32" i="6" s="1"/>
  <c r="BW29" i="6"/>
  <c r="BW33" i="6" s="1"/>
  <c r="BV29" i="6"/>
  <c r="BU29" i="6"/>
  <c r="A29" i="6"/>
  <c r="BW28" i="6"/>
  <c r="BV28" i="6"/>
  <c r="BV33" i="6" s="1"/>
  <c r="BU28" i="6"/>
  <c r="BU33" i="6" s="1"/>
  <c r="BS25" i="6"/>
  <c r="BS57" i="6" s="1"/>
  <c r="BR25" i="6"/>
  <c r="BQ25" i="6"/>
  <c r="BQ57" i="6" s="1"/>
  <c r="BP25" i="6"/>
  <c r="BO25" i="6"/>
  <c r="BN25" i="6"/>
  <c r="BN57" i="6" s="1"/>
  <c r="BM25" i="6"/>
  <c r="BM57" i="6" s="1"/>
  <c r="BL25" i="6"/>
  <c r="BK25" i="6"/>
  <c r="BK57" i="6" s="1"/>
  <c r="BJ25" i="6"/>
  <c r="BI25" i="6"/>
  <c r="BH25" i="6"/>
  <c r="BH57" i="6" s="1"/>
  <c r="BG25" i="6"/>
  <c r="BG57" i="6" s="1"/>
  <c r="BF25" i="6"/>
  <c r="BE25" i="6"/>
  <c r="BE57" i="6" s="1"/>
  <c r="BD25" i="6"/>
  <c r="BC25" i="6"/>
  <c r="BB25" i="6"/>
  <c r="BB57" i="6" s="1"/>
  <c r="BA25" i="6"/>
  <c r="BA57" i="6" s="1"/>
  <c r="AZ25" i="6"/>
  <c r="AY25" i="6"/>
  <c r="AY57" i="6" s="1"/>
  <c r="AX25" i="6"/>
  <c r="AW25" i="6"/>
  <c r="AV25" i="6"/>
  <c r="AV57" i="6" s="1"/>
  <c r="AU25" i="6"/>
  <c r="AU57" i="6" s="1"/>
  <c r="AT25" i="6"/>
  <c r="AS25" i="6"/>
  <c r="AS57" i="6" s="1"/>
  <c r="AR25" i="6"/>
  <c r="AQ25" i="6"/>
  <c r="AP25" i="6"/>
  <c r="AP57" i="6" s="1"/>
  <c r="AO25" i="6"/>
  <c r="AO57" i="6" s="1"/>
  <c r="AN25" i="6"/>
  <c r="AM25" i="6"/>
  <c r="AM57" i="6" s="1"/>
  <c r="AL25" i="6"/>
  <c r="AK25" i="6"/>
  <c r="AJ25" i="6"/>
  <c r="AJ57" i="6" s="1"/>
  <c r="AI25" i="6"/>
  <c r="AI57" i="6" s="1"/>
  <c r="AH25" i="6"/>
  <c r="AG25" i="6"/>
  <c r="AG57" i="6" s="1"/>
  <c r="AF25" i="6"/>
  <c r="AE25" i="6"/>
  <c r="AD25" i="6"/>
  <c r="AD57" i="6" s="1"/>
  <c r="AC25" i="6"/>
  <c r="AC57" i="6" s="1"/>
  <c r="AB25" i="6"/>
  <c r="AA25" i="6"/>
  <c r="AA57" i="6" s="1"/>
  <c r="Z25" i="6"/>
  <c r="Y25" i="6"/>
  <c r="X25" i="6"/>
  <c r="X57" i="6" s="1"/>
  <c r="W25" i="6"/>
  <c r="W57" i="6" s="1"/>
  <c r="V25" i="6"/>
  <c r="U25" i="6"/>
  <c r="U57" i="6" s="1"/>
  <c r="T25" i="6"/>
  <c r="S25" i="6"/>
  <c r="R25" i="6"/>
  <c r="R57" i="6" s="1"/>
  <c r="Q25" i="6"/>
  <c r="Q57" i="6" s="1"/>
  <c r="P25" i="6"/>
  <c r="O25" i="6"/>
  <c r="O57" i="6" s="1"/>
  <c r="N25" i="6"/>
  <c r="M25" i="6"/>
  <c r="L25" i="6"/>
  <c r="L57" i="6" s="1"/>
  <c r="K25" i="6"/>
  <c r="K57" i="6" s="1"/>
  <c r="J25" i="6"/>
  <c r="I25" i="6"/>
  <c r="I57" i="6" s="1"/>
  <c r="H25" i="6"/>
  <c r="G25" i="6"/>
  <c r="F25" i="6"/>
  <c r="F57" i="6" s="1"/>
  <c r="E25" i="6"/>
  <c r="E57" i="6" s="1"/>
  <c r="D25" i="6"/>
  <c r="C25" i="6"/>
  <c r="C57" i="6" s="1"/>
  <c r="BW24" i="6"/>
  <c r="BV24" i="6"/>
  <c r="BU24" i="6"/>
  <c r="BW23" i="6"/>
  <c r="BV23" i="6"/>
  <c r="BU23" i="6"/>
  <c r="BW22" i="6"/>
  <c r="BV22" i="6"/>
  <c r="BU22" i="6"/>
  <c r="BW21" i="6"/>
  <c r="BV21" i="6"/>
  <c r="BU21" i="6"/>
  <c r="BW20" i="6"/>
  <c r="BV20" i="6"/>
  <c r="BU20" i="6"/>
  <c r="BW19" i="6"/>
  <c r="BV19" i="6"/>
  <c r="BU19" i="6"/>
  <c r="BW18" i="6"/>
  <c r="BV18" i="6"/>
  <c r="BU18" i="6"/>
  <c r="BW17" i="6"/>
  <c r="BV17" i="6"/>
  <c r="BU17" i="6"/>
  <c r="BW16" i="6"/>
  <c r="BV16" i="6"/>
  <c r="BU16" i="6"/>
  <c r="A16" i="6"/>
  <c r="A17" i="6" s="1"/>
  <c r="A18" i="6" s="1"/>
  <c r="A19" i="6" s="1"/>
  <c r="A20" i="6" s="1"/>
  <c r="A21" i="6" s="1"/>
  <c r="A22" i="6" s="1"/>
  <c r="A23" i="6" s="1"/>
  <c r="A24" i="6" s="1"/>
  <c r="BW15" i="6"/>
  <c r="BW25" i="6" s="1"/>
  <c r="BV15" i="6"/>
  <c r="BV25" i="6" s="1"/>
  <c r="BV57" i="6" s="1"/>
  <c r="BU15" i="6"/>
  <c r="BU25" i="6" s="1"/>
  <c r="BU57" i="6" s="1"/>
  <c r="D5" i="6"/>
  <c r="D67" i="5"/>
  <c r="C67" i="5"/>
  <c r="D62" i="5"/>
  <c r="C62" i="5"/>
  <c r="D58" i="5"/>
  <c r="C58" i="5"/>
  <c r="D51" i="5"/>
  <c r="C51" i="5"/>
  <c r="D44" i="5"/>
  <c r="C44" i="5"/>
  <c r="D36" i="5"/>
  <c r="C36" i="5"/>
  <c r="D28" i="5"/>
  <c r="D68" i="5" s="1"/>
  <c r="D69" i="5" s="1"/>
  <c r="C28" i="5"/>
  <c r="D20" i="5"/>
  <c r="C20" i="5"/>
  <c r="C68" i="5" s="1"/>
  <c r="C69" i="5" s="1"/>
  <c r="BS56" i="4"/>
  <c r="BR56" i="4"/>
  <c r="BR57" i="4" s="1"/>
  <c r="BQ56" i="4"/>
  <c r="BP56" i="4"/>
  <c r="BO56" i="4"/>
  <c r="BN56" i="4"/>
  <c r="BM56" i="4"/>
  <c r="BL56" i="4"/>
  <c r="BL57" i="4" s="1"/>
  <c r="BK56" i="4"/>
  <c r="BJ56" i="4"/>
  <c r="BI56" i="4"/>
  <c r="BH56" i="4"/>
  <c r="BG56" i="4"/>
  <c r="BF56" i="4"/>
  <c r="BF57" i="4" s="1"/>
  <c r="BE56" i="4"/>
  <c r="BD56" i="4"/>
  <c r="BC56" i="4"/>
  <c r="BB56" i="4"/>
  <c r="BA56" i="4"/>
  <c r="AZ56" i="4"/>
  <c r="AZ57" i="4" s="1"/>
  <c r="AY56" i="4"/>
  <c r="AX56" i="4"/>
  <c r="AW56" i="4"/>
  <c r="AV56" i="4"/>
  <c r="AU56" i="4"/>
  <c r="AT56" i="4"/>
  <c r="AT57" i="4" s="1"/>
  <c r="AS56" i="4"/>
  <c r="AR56" i="4"/>
  <c r="AQ56" i="4"/>
  <c r="AP56" i="4"/>
  <c r="AO56" i="4"/>
  <c r="AN56" i="4"/>
  <c r="AN57" i="4" s="1"/>
  <c r="AM56" i="4"/>
  <c r="AL56" i="4"/>
  <c r="AK56" i="4"/>
  <c r="AJ56" i="4"/>
  <c r="AI56" i="4"/>
  <c r="AH56" i="4"/>
  <c r="AH57" i="4" s="1"/>
  <c r="AG56" i="4"/>
  <c r="AF56" i="4"/>
  <c r="AE56" i="4"/>
  <c r="AD56" i="4"/>
  <c r="AC56" i="4"/>
  <c r="AB56" i="4"/>
  <c r="AB57" i="4" s="1"/>
  <c r="AA56" i="4"/>
  <c r="Z56" i="4"/>
  <c r="Y56" i="4"/>
  <c r="X56" i="4"/>
  <c r="W56" i="4"/>
  <c r="V56" i="4"/>
  <c r="V57" i="4" s="1"/>
  <c r="U56" i="4"/>
  <c r="T56" i="4"/>
  <c r="S56" i="4"/>
  <c r="R56" i="4"/>
  <c r="Q56" i="4"/>
  <c r="P56" i="4"/>
  <c r="P57" i="4" s="1"/>
  <c r="O56" i="4"/>
  <c r="N56" i="4"/>
  <c r="M56" i="4"/>
  <c r="L56" i="4"/>
  <c r="K56" i="4"/>
  <c r="J56" i="4"/>
  <c r="J57" i="4" s="1"/>
  <c r="I56" i="4"/>
  <c r="H56" i="4"/>
  <c r="G56" i="4"/>
  <c r="F56" i="4"/>
  <c r="E56" i="4"/>
  <c r="D56" i="4"/>
  <c r="D57" i="4" s="1"/>
  <c r="C56" i="4"/>
  <c r="BW55" i="4"/>
  <c r="BV55" i="4"/>
  <c r="BU55" i="4"/>
  <c r="A55" i="4"/>
  <c r="BW54" i="4"/>
  <c r="BW56" i="4" s="1"/>
  <c r="BV54" i="4"/>
  <c r="BV56" i="4" s="1"/>
  <c r="BU54" i="4"/>
  <c r="BU56" i="4" s="1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W50" i="4"/>
  <c r="BW51" i="4" s="1"/>
  <c r="BV50" i="4"/>
  <c r="BV51" i="4" s="1"/>
  <c r="BU50" i="4"/>
  <c r="BU51" i="4" s="1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W46" i="4"/>
  <c r="BV46" i="4"/>
  <c r="BU46" i="4"/>
  <c r="BW45" i="4"/>
  <c r="BV45" i="4"/>
  <c r="BU45" i="4"/>
  <c r="A45" i="4"/>
  <c r="A46" i="4" s="1"/>
  <c r="BW44" i="4"/>
  <c r="BV44" i="4"/>
  <c r="BU44" i="4"/>
  <c r="A44" i="4"/>
  <c r="BW43" i="4"/>
  <c r="BW47" i="4" s="1"/>
  <c r="BV43" i="4"/>
  <c r="BV47" i="4" s="1"/>
  <c r="BU43" i="4"/>
  <c r="BU47" i="4" s="1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W39" i="4"/>
  <c r="BV39" i="4"/>
  <c r="BU39" i="4"/>
  <c r="BW38" i="4"/>
  <c r="BV38" i="4"/>
  <c r="BU38" i="4"/>
  <c r="BW37" i="4"/>
  <c r="BV37" i="4"/>
  <c r="BU37" i="4"/>
  <c r="A37" i="4"/>
  <c r="A38" i="4" s="1"/>
  <c r="A39" i="4" s="1"/>
  <c r="BW36" i="4"/>
  <c r="BW40" i="4" s="1"/>
  <c r="BV36" i="4"/>
  <c r="BV40" i="4" s="1"/>
  <c r="BU36" i="4"/>
  <c r="BU40" i="4" s="1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W32" i="4"/>
  <c r="BV32" i="4"/>
  <c r="BU32" i="4"/>
  <c r="BW31" i="4"/>
  <c r="BV31" i="4"/>
  <c r="BU31" i="4"/>
  <c r="A31" i="4"/>
  <c r="A32" i="4" s="1"/>
  <c r="BW30" i="4"/>
  <c r="BV30" i="4"/>
  <c r="BU30" i="4"/>
  <c r="A30" i="4"/>
  <c r="BW29" i="4"/>
  <c r="BW33" i="4" s="1"/>
  <c r="BV29" i="4"/>
  <c r="BV33" i="4" s="1"/>
  <c r="BU29" i="4"/>
  <c r="A29" i="4"/>
  <c r="BW28" i="4"/>
  <c r="BV28" i="4"/>
  <c r="BU28" i="4"/>
  <c r="BU33" i="4" s="1"/>
  <c r="BS25" i="4"/>
  <c r="BS57" i="4" s="1"/>
  <c r="BR25" i="4"/>
  <c r="BQ25" i="4"/>
  <c r="BQ57" i="4" s="1"/>
  <c r="BP25" i="4"/>
  <c r="BP57" i="4" s="1"/>
  <c r="BO25" i="4"/>
  <c r="BO57" i="4" s="1"/>
  <c r="BN25" i="4"/>
  <c r="BN57" i="4" s="1"/>
  <c r="BM25" i="4"/>
  <c r="BM57" i="4" s="1"/>
  <c r="BL25" i="4"/>
  <c r="BK25" i="4"/>
  <c r="BK57" i="4" s="1"/>
  <c r="BJ25" i="4"/>
  <c r="BJ57" i="4" s="1"/>
  <c r="BI25" i="4"/>
  <c r="BI57" i="4" s="1"/>
  <c r="BH25" i="4"/>
  <c r="BH57" i="4" s="1"/>
  <c r="BG25" i="4"/>
  <c r="BG57" i="4" s="1"/>
  <c r="BF25" i="4"/>
  <c r="BE25" i="4"/>
  <c r="BE57" i="4" s="1"/>
  <c r="BD25" i="4"/>
  <c r="BD57" i="4" s="1"/>
  <c r="BC25" i="4"/>
  <c r="BC57" i="4" s="1"/>
  <c r="BB25" i="4"/>
  <c r="BB57" i="4" s="1"/>
  <c r="BA25" i="4"/>
  <c r="BA57" i="4" s="1"/>
  <c r="AZ25" i="4"/>
  <c r="AY25" i="4"/>
  <c r="AY57" i="4" s="1"/>
  <c r="AX25" i="4"/>
  <c r="AX57" i="4" s="1"/>
  <c r="AW25" i="4"/>
  <c r="AW57" i="4" s="1"/>
  <c r="AV25" i="4"/>
  <c r="AV57" i="4" s="1"/>
  <c r="AU25" i="4"/>
  <c r="AU57" i="4" s="1"/>
  <c r="AT25" i="4"/>
  <c r="AS25" i="4"/>
  <c r="AS57" i="4" s="1"/>
  <c r="AR25" i="4"/>
  <c r="AR57" i="4" s="1"/>
  <c r="AQ25" i="4"/>
  <c r="AQ57" i="4" s="1"/>
  <c r="AP25" i="4"/>
  <c r="AP57" i="4" s="1"/>
  <c r="AO25" i="4"/>
  <c r="AO57" i="4" s="1"/>
  <c r="AN25" i="4"/>
  <c r="AM25" i="4"/>
  <c r="AM57" i="4" s="1"/>
  <c r="AL25" i="4"/>
  <c r="AL57" i="4" s="1"/>
  <c r="AK25" i="4"/>
  <c r="AK57" i="4" s="1"/>
  <c r="AJ25" i="4"/>
  <c r="AJ57" i="4" s="1"/>
  <c r="AI25" i="4"/>
  <c r="AI57" i="4" s="1"/>
  <c r="AH25" i="4"/>
  <c r="AG25" i="4"/>
  <c r="AG57" i="4" s="1"/>
  <c r="AF25" i="4"/>
  <c r="AF57" i="4" s="1"/>
  <c r="AE25" i="4"/>
  <c r="AE57" i="4" s="1"/>
  <c r="AD25" i="4"/>
  <c r="AD57" i="4" s="1"/>
  <c r="AC25" i="4"/>
  <c r="AC57" i="4" s="1"/>
  <c r="AB25" i="4"/>
  <c r="AA25" i="4"/>
  <c r="AA57" i="4" s="1"/>
  <c r="Z25" i="4"/>
  <c r="Z57" i="4" s="1"/>
  <c r="Y25" i="4"/>
  <c r="Y57" i="4" s="1"/>
  <c r="X25" i="4"/>
  <c r="X57" i="4" s="1"/>
  <c r="W25" i="4"/>
  <c r="W57" i="4" s="1"/>
  <c r="V25" i="4"/>
  <c r="U25" i="4"/>
  <c r="U57" i="4" s="1"/>
  <c r="T25" i="4"/>
  <c r="T57" i="4" s="1"/>
  <c r="S25" i="4"/>
  <c r="S57" i="4" s="1"/>
  <c r="R25" i="4"/>
  <c r="R57" i="4" s="1"/>
  <c r="Q25" i="4"/>
  <c r="Q57" i="4" s="1"/>
  <c r="P25" i="4"/>
  <c r="O25" i="4"/>
  <c r="O57" i="4" s="1"/>
  <c r="N25" i="4"/>
  <c r="N57" i="4" s="1"/>
  <c r="M25" i="4"/>
  <c r="M57" i="4" s="1"/>
  <c r="L25" i="4"/>
  <c r="L57" i="4" s="1"/>
  <c r="K25" i="4"/>
  <c r="K57" i="4" s="1"/>
  <c r="J25" i="4"/>
  <c r="I25" i="4"/>
  <c r="I57" i="4" s="1"/>
  <c r="H25" i="4"/>
  <c r="H57" i="4" s="1"/>
  <c r="G25" i="4"/>
  <c r="G57" i="4" s="1"/>
  <c r="F25" i="4"/>
  <c r="F57" i="4" s="1"/>
  <c r="E25" i="4"/>
  <c r="E57" i="4" s="1"/>
  <c r="D25" i="4"/>
  <c r="C25" i="4"/>
  <c r="C57" i="4" s="1"/>
  <c r="BW24" i="4"/>
  <c r="BV24" i="4"/>
  <c r="BU24" i="4"/>
  <c r="BW23" i="4"/>
  <c r="BV23" i="4"/>
  <c r="BU23" i="4"/>
  <c r="BW22" i="4"/>
  <c r="BV22" i="4"/>
  <c r="BU22" i="4"/>
  <c r="BW21" i="4"/>
  <c r="BV21" i="4"/>
  <c r="BU21" i="4"/>
  <c r="BW20" i="4"/>
  <c r="BV20" i="4"/>
  <c r="BU20" i="4"/>
  <c r="BW19" i="4"/>
  <c r="BV19" i="4"/>
  <c r="BU19" i="4"/>
  <c r="BW18" i="4"/>
  <c r="BV18" i="4"/>
  <c r="BU18" i="4"/>
  <c r="BW17" i="4"/>
  <c r="BV17" i="4"/>
  <c r="BU17" i="4"/>
  <c r="BW16" i="4"/>
  <c r="BV16" i="4"/>
  <c r="BU16" i="4"/>
  <c r="A16" i="4"/>
  <c r="A17" i="4" s="1"/>
  <c r="A18" i="4" s="1"/>
  <c r="A19" i="4" s="1"/>
  <c r="A20" i="4" s="1"/>
  <c r="A21" i="4" s="1"/>
  <c r="A22" i="4" s="1"/>
  <c r="A23" i="4" s="1"/>
  <c r="A24" i="4" s="1"/>
  <c r="BW15" i="4"/>
  <c r="BW25" i="4" s="1"/>
  <c r="BW57" i="4" s="1"/>
  <c r="BV15" i="4"/>
  <c r="BV25" i="4" s="1"/>
  <c r="BU15" i="4"/>
  <c r="BU25" i="4" s="1"/>
  <c r="D5" i="4"/>
  <c r="D67" i="3"/>
  <c r="C67" i="3"/>
  <c r="D62" i="3"/>
  <c r="C62" i="3"/>
  <c r="D58" i="3"/>
  <c r="C58" i="3"/>
  <c r="D51" i="3"/>
  <c r="C51" i="3"/>
  <c r="D44" i="3"/>
  <c r="C44" i="3"/>
  <c r="D36" i="3"/>
  <c r="C36" i="3"/>
  <c r="C68" i="3" s="1"/>
  <c r="C69" i="3" s="1"/>
  <c r="D28" i="3"/>
  <c r="D68" i="3" s="1"/>
  <c r="D69" i="3" s="1"/>
  <c r="C28" i="3"/>
  <c r="D20" i="3"/>
  <c r="C20" i="3"/>
  <c r="BS56" i="2"/>
  <c r="BR56" i="2"/>
  <c r="BR57" i="2" s="1"/>
  <c r="BQ56" i="2"/>
  <c r="BP56" i="2"/>
  <c r="BO56" i="2"/>
  <c r="BN56" i="2"/>
  <c r="BM56" i="2"/>
  <c r="BL56" i="2"/>
  <c r="BL57" i="2" s="1"/>
  <c r="BK56" i="2"/>
  <c r="BJ56" i="2"/>
  <c r="BI56" i="2"/>
  <c r="BH56" i="2"/>
  <c r="BG56" i="2"/>
  <c r="BF56" i="2"/>
  <c r="BF57" i="2" s="1"/>
  <c r="BE56" i="2"/>
  <c r="BD56" i="2"/>
  <c r="BC56" i="2"/>
  <c r="BB56" i="2"/>
  <c r="BA56" i="2"/>
  <c r="AZ56" i="2"/>
  <c r="AZ57" i="2" s="1"/>
  <c r="AY56" i="2"/>
  <c r="AX56" i="2"/>
  <c r="AW56" i="2"/>
  <c r="AV56" i="2"/>
  <c r="AU56" i="2"/>
  <c r="AT56" i="2"/>
  <c r="AT57" i="2" s="1"/>
  <c r="AS56" i="2"/>
  <c r="AR56" i="2"/>
  <c r="AQ56" i="2"/>
  <c r="AP56" i="2"/>
  <c r="AO56" i="2"/>
  <c r="AN56" i="2"/>
  <c r="AN57" i="2" s="1"/>
  <c r="AM56" i="2"/>
  <c r="AL56" i="2"/>
  <c r="AK56" i="2"/>
  <c r="AJ56" i="2"/>
  <c r="AI56" i="2"/>
  <c r="AH56" i="2"/>
  <c r="AH57" i="2" s="1"/>
  <c r="AG56" i="2"/>
  <c r="AF56" i="2"/>
  <c r="AE56" i="2"/>
  <c r="AD56" i="2"/>
  <c r="AC56" i="2"/>
  <c r="AB56" i="2"/>
  <c r="AB57" i="2" s="1"/>
  <c r="AA56" i="2"/>
  <c r="Z56" i="2"/>
  <c r="Y56" i="2"/>
  <c r="X56" i="2"/>
  <c r="W56" i="2"/>
  <c r="V56" i="2"/>
  <c r="V57" i="2" s="1"/>
  <c r="U56" i="2"/>
  <c r="T56" i="2"/>
  <c r="S56" i="2"/>
  <c r="R56" i="2"/>
  <c r="Q56" i="2"/>
  <c r="P56" i="2"/>
  <c r="P57" i="2" s="1"/>
  <c r="O56" i="2"/>
  <c r="N56" i="2"/>
  <c r="M56" i="2"/>
  <c r="L56" i="2"/>
  <c r="K56" i="2"/>
  <c r="J56" i="2"/>
  <c r="J57" i="2" s="1"/>
  <c r="I56" i="2"/>
  <c r="H56" i="2"/>
  <c r="G56" i="2"/>
  <c r="F56" i="2"/>
  <c r="E56" i="2"/>
  <c r="D56" i="2"/>
  <c r="D57" i="2" s="1"/>
  <c r="C56" i="2"/>
  <c r="BW55" i="2"/>
  <c r="BV55" i="2"/>
  <c r="BV56" i="2" s="1"/>
  <c r="BU55" i="2"/>
  <c r="BU56" i="2" s="1"/>
  <c r="A55" i="2"/>
  <c r="BW54" i="2"/>
  <c r="BW56" i="2" s="1"/>
  <c r="BV54" i="2"/>
  <c r="BU54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W50" i="2"/>
  <c r="BW51" i="2" s="1"/>
  <c r="BV50" i="2"/>
  <c r="BV51" i="2" s="1"/>
  <c r="BU50" i="2"/>
  <c r="BU51" i="2" s="1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W46" i="2"/>
  <c r="BV46" i="2"/>
  <c r="BU46" i="2"/>
  <c r="BW45" i="2"/>
  <c r="BV45" i="2"/>
  <c r="BU45" i="2"/>
  <c r="BW44" i="2"/>
  <c r="BV44" i="2"/>
  <c r="BU44" i="2"/>
  <c r="A44" i="2"/>
  <c r="A45" i="2" s="1"/>
  <c r="A46" i="2" s="1"/>
  <c r="BW43" i="2"/>
  <c r="BW47" i="2" s="1"/>
  <c r="BV43" i="2"/>
  <c r="BV47" i="2" s="1"/>
  <c r="BU43" i="2"/>
  <c r="BU47" i="2" s="1"/>
  <c r="BS40" i="2"/>
  <c r="BR40" i="2"/>
  <c r="BQ40" i="2"/>
  <c r="BP40" i="2"/>
  <c r="BO40" i="2"/>
  <c r="BO57" i="2" s="1"/>
  <c r="BN40" i="2"/>
  <c r="BM40" i="2"/>
  <c r="BL40" i="2"/>
  <c r="BK40" i="2"/>
  <c r="BJ40" i="2"/>
  <c r="BI40" i="2"/>
  <c r="BI57" i="2" s="1"/>
  <c r="BH40" i="2"/>
  <c r="BG40" i="2"/>
  <c r="BF40" i="2"/>
  <c r="BE40" i="2"/>
  <c r="BD40" i="2"/>
  <c r="BC40" i="2"/>
  <c r="BC57" i="2" s="1"/>
  <c r="BB40" i="2"/>
  <c r="BA40" i="2"/>
  <c r="AZ40" i="2"/>
  <c r="AY40" i="2"/>
  <c r="AX40" i="2"/>
  <c r="AW40" i="2"/>
  <c r="AW57" i="2" s="1"/>
  <c r="AV40" i="2"/>
  <c r="AU40" i="2"/>
  <c r="AT40" i="2"/>
  <c r="AS40" i="2"/>
  <c r="AR40" i="2"/>
  <c r="AQ40" i="2"/>
  <c r="AQ57" i="2" s="1"/>
  <c r="AP40" i="2"/>
  <c r="AO40" i="2"/>
  <c r="AN40" i="2"/>
  <c r="AM40" i="2"/>
  <c r="AL40" i="2"/>
  <c r="AK40" i="2"/>
  <c r="AK57" i="2" s="1"/>
  <c r="AJ40" i="2"/>
  <c r="AI40" i="2"/>
  <c r="AH40" i="2"/>
  <c r="AG40" i="2"/>
  <c r="AF40" i="2"/>
  <c r="AE40" i="2"/>
  <c r="AE57" i="2" s="1"/>
  <c r="AD40" i="2"/>
  <c r="AC40" i="2"/>
  <c r="AB40" i="2"/>
  <c r="AA40" i="2"/>
  <c r="Z40" i="2"/>
  <c r="Y40" i="2"/>
  <c r="Y57" i="2" s="1"/>
  <c r="X40" i="2"/>
  <c r="W40" i="2"/>
  <c r="V40" i="2"/>
  <c r="U40" i="2"/>
  <c r="T40" i="2"/>
  <c r="S40" i="2"/>
  <c r="S57" i="2" s="1"/>
  <c r="R40" i="2"/>
  <c r="Q40" i="2"/>
  <c r="P40" i="2"/>
  <c r="O40" i="2"/>
  <c r="N40" i="2"/>
  <c r="M40" i="2"/>
  <c r="M57" i="2" s="1"/>
  <c r="L40" i="2"/>
  <c r="K40" i="2"/>
  <c r="J40" i="2"/>
  <c r="I40" i="2"/>
  <c r="H40" i="2"/>
  <c r="G40" i="2"/>
  <c r="G57" i="2" s="1"/>
  <c r="F40" i="2"/>
  <c r="E40" i="2"/>
  <c r="D40" i="2"/>
  <c r="C40" i="2"/>
  <c r="BW39" i="2"/>
  <c r="BV39" i="2"/>
  <c r="BU39" i="2"/>
  <c r="A39" i="2"/>
  <c r="BW38" i="2"/>
  <c r="BV38" i="2"/>
  <c r="BU38" i="2"/>
  <c r="A38" i="2"/>
  <c r="BW37" i="2"/>
  <c r="BV37" i="2"/>
  <c r="BU37" i="2"/>
  <c r="A37" i="2"/>
  <c r="BW36" i="2"/>
  <c r="BW40" i="2" s="1"/>
  <c r="BV36" i="2"/>
  <c r="BV40" i="2" s="1"/>
  <c r="BU36" i="2"/>
  <c r="BU40" i="2" s="1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W32" i="2"/>
  <c r="BV32" i="2"/>
  <c r="BU32" i="2"/>
  <c r="BW31" i="2"/>
  <c r="BV31" i="2"/>
  <c r="BU31" i="2"/>
  <c r="BW30" i="2"/>
  <c r="BV30" i="2"/>
  <c r="BU30" i="2"/>
  <c r="A30" i="2"/>
  <c r="A31" i="2" s="1"/>
  <c r="A32" i="2" s="1"/>
  <c r="BW29" i="2"/>
  <c r="BW33" i="2" s="1"/>
  <c r="BV29" i="2"/>
  <c r="BU29" i="2"/>
  <c r="A29" i="2"/>
  <c r="BW28" i="2"/>
  <c r="BV28" i="2"/>
  <c r="BV33" i="2" s="1"/>
  <c r="BU28" i="2"/>
  <c r="BU33" i="2" s="1"/>
  <c r="BS25" i="2"/>
  <c r="BS57" i="2" s="1"/>
  <c r="BR25" i="2"/>
  <c r="BQ25" i="2"/>
  <c r="BQ57" i="2" s="1"/>
  <c r="BP25" i="2"/>
  <c r="BP57" i="2" s="1"/>
  <c r="BO25" i="2"/>
  <c r="BN25" i="2"/>
  <c r="BN57" i="2" s="1"/>
  <c r="BM25" i="2"/>
  <c r="BM57" i="2" s="1"/>
  <c r="BL25" i="2"/>
  <c r="BK25" i="2"/>
  <c r="BK57" i="2" s="1"/>
  <c r="BJ25" i="2"/>
  <c r="BJ57" i="2" s="1"/>
  <c r="BI25" i="2"/>
  <c r="BH25" i="2"/>
  <c r="BH57" i="2" s="1"/>
  <c r="BG25" i="2"/>
  <c r="BG57" i="2" s="1"/>
  <c r="BF25" i="2"/>
  <c r="BE25" i="2"/>
  <c r="BE57" i="2" s="1"/>
  <c r="BD25" i="2"/>
  <c r="BD57" i="2" s="1"/>
  <c r="BC25" i="2"/>
  <c r="BB25" i="2"/>
  <c r="BB57" i="2" s="1"/>
  <c r="BA25" i="2"/>
  <c r="BA57" i="2" s="1"/>
  <c r="AZ25" i="2"/>
  <c r="AY25" i="2"/>
  <c r="AY57" i="2" s="1"/>
  <c r="AX25" i="2"/>
  <c r="AX57" i="2" s="1"/>
  <c r="AW25" i="2"/>
  <c r="AV25" i="2"/>
  <c r="AV57" i="2" s="1"/>
  <c r="AU25" i="2"/>
  <c r="AU57" i="2" s="1"/>
  <c r="AT25" i="2"/>
  <c r="AS25" i="2"/>
  <c r="AS57" i="2" s="1"/>
  <c r="AR25" i="2"/>
  <c r="AR57" i="2" s="1"/>
  <c r="AQ25" i="2"/>
  <c r="AP25" i="2"/>
  <c r="AP57" i="2" s="1"/>
  <c r="AO25" i="2"/>
  <c r="AO57" i="2" s="1"/>
  <c r="AN25" i="2"/>
  <c r="AM25" i="2"/>
  <c r="AM57" i="2" s="1"/>
  <c r="AL25" i="2"/>
  <c r="AL57" i="2" s="1"/>
  <c r="AK25" i="2"/>
  <c r="AJ25" i="2"/>
  <c r="AJ57" i="2" s="1"/>
  <c r="AI25" i="2"/>
  <c r="AI57" i="2" s="1"/>
  <c r="AH25" i="2"/>
  <c r="AG25" i="2"/>
  <c r="AG57" i="2" s="1"/>
  <c r="AF25" i="2"/>
  <c r="AF57" i="2" s="1"/>
  <c r="AE25" i="2"/>
  <c r="AD25" i="2"/>
  <c r="AD57" i="2" s="1"/>
  <c r="AC25" i="2"/>
  <c r="AC57" i="2" s="1"/>
  <c r="AB25" i="2"/>
  <c r="AA25" i="2"/>
  <c r="AA57" i="2" s="1"/>
  <c r="Z25" i="2"/>
  <c r="Z57" i="2" s="1"/>
  <c r="Y25" i="2"/>
  <c r="X25" i="2"/>
  <c r="X57" i="2" s="1"/>
  <c r="W25" i="2"/>
  <c r="W57" i="2" s="1"/>
  <c r="V25" i="2"/>
  <c r="U25" i="2"/>
  <c r="U57" i="2" s="1"/>
  <c r="T25" i="2"/>
  <c r="T57" i="2" s="1"/>
  <c r="S25" i="2"/>
  <c r="R25" i="2"/>
  <c r="R57" i="2" s="1"/>
  <c r="Q25" i="2"/>
  <c r="Q57" i="2" s="1"/>
  <c r="P25" i="2"/>
  <c r="O25" i="2"/>
  <c r="O57" i="2" s="1"/>
  <c r="N25" i="2"/>
  <c r="N57" i="2" s="1"/>
  <c r="M25" i="2"/>
  <c r="L25" i="2"/>
  <c r="L57" i="2" s="1"/>
  <c r="K25" i="2"/>
  <c r="K57" i="2" s="1"/>
  <c r="J25" i="2"/>
  <c r="I25" i="2"/>
  <c r="I57" i="2" s="1"/>
  <c r="H25" i="2"/>
  <c r="H57" i="2" s="1"/>
  <c r="G25" i="2"/>
  <c r="F25" i="2"/>
  <c r="F57" i="2" s="1"/>
  <c r="E25" i="2"/>
  <c r="E57" i="2" s="1"/>
  <c r="D25" i="2"/>
  <c r="C25" i="2"/>
  <c r="C57" i="2" s="1"/>
  <c r="BW24" i="2"/>
  <c r="BV24" i="2"/>
  <c r="BU24" i="2"/>
  <c r="BW23" i="2"/>
  <c r="BV23" i="2"/>
  <c r="BU23" i="2"/>
  <c r="BW22" i="2"/>
  <c r="BV22" i="2"/>
  <c r="BU22" i="2"/>
  <c r="BW21" i="2"/>
  <c r="BV21" i="2"/>
  <c r="BU21" i="2"/>
  <c r="BW20" i="2"/>
  <c r="BV20" i="2"/>
  <c r="BU20" i="2"/>
  <c r="BW19" i="2"/>
  <c r="BV19" i="2"/>
  <c r="BU19" i="2"/>
  <c r="BW18" i="2"/>
  <c r="BV18" i="2"/>
  <c r="BU18" i="2"/>
  <c r="BW17" i="2"/>
  <c r="BV17" i="2"/>
  <c r="BU17" i="2"/>
  <c r="BW16" i="2"/>
  <c r="BV16" i="2"/>
  <c r="BU16" i="2"/>
  <c r="A16" i="2"/>
  <c r="A17" i="2" s="1"/>
  <c r="A18" i="2" s="1"/>
  <c r="A19" i="2" s="1"/>
  <c r="A20" i="2" s="1"/>
  <c r="A21" i="2" s="1"/>
  <c r="A22" i="2" s="1"/>
  <c r="A23" i="2" s="1"/>
  <c r="A24" i="2" s="1"/>
  <c r="BW15" i="2"/>
  <c r="BW25" i="2" s="1"/>
  <c r="BV15" i="2"/>
  <c r="BV25" i="2" s="1"/>
  <c r="BU15" i="2"/>
  <c r="BU25" i="2" s="1"/>
  <c r="BU57" i="2" s="1"/>
  <c r="D5" i="2"/>
  <c r="D67" i="1"/>
  <c r="C67" i="1"/>
  <c r="D62" i="1"/>
  <c r="C62" i="1"/>
  <c r="D58" i="1"/>
  <c r="C58" i="1"/>
  <c r="D51" i="1"/>
  <c r="C51" i="1"/>
  <c r="D44" i="1"/>
  <c r="C44" i="1"/>
  <c r="D36" i="1"/>
  <c r="C36" i="1"/>
  <c r="D28" i="1"/>
  <c r="D68" i="1" s="1"/>
  <c r="D69" i="1" s="1"/>
  <c r="C28" i="1"/>
  <c r="D20" i="1"/>
  <c r="C20" i="1"/>
  <c r="C68" i="1" s="1"/>
  <c r="C69" i="1" s="1"/>
  <c r="BW57" i="6" l="1"/>
  <c r="BU57" i="4"/>
  <c r="BV57" i="4"/>
  <c r="BV57" i="2"/>
  <c r="BW57" i="2"/>
</calcChain>
</file>

<file path=xl/sharedStrings.xml><?xml version="1.0" encoding="utf-8"?>
<sst xmlns="http://schemas.openxmlformats.org/spreadsheetml/2006/main" count="633" uniqueCount="134">
  <si>
    <t>Prospetto di cui all'articolo 8, comma 1, del Decreto Legge 24 aprile 2014, n. 66</t>
  </si>
  <si>
    <t>Entrate</t>
  </si>
  <si>
    <t>DATI PREVISIONALI ANNO</t>
  </si>
  <si>
    <t>Titolo
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</si>
  <si>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</si>
  <si>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</si>
  <si>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</si>
  <si>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</si>
  <si>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</si>
  <si>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</si>
  <si>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</si>
  <si>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</si>
  <si>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</si>
  <si>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</si>
  <si>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</t>
  </si>
  <si>
    <t>Tipologia 103: Tributi devoluti e regolati alle autonomie speciali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</si>
  <si>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</si>
  <si>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</si>
  <si>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</si>
  <si>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</si>
  <si>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</si>
  <si>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</si>
  <si>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</si>
  <si>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</si>
  <si>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</si>
  <si>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</si>
  <si>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</si>
  <si>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</si>
  <si>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</si>
  <si>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</si>
  <si>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</si>
  <si>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</si>
  <si>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</si>
  <si>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</si>
  <si>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</si>
  <si>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</si>
  <si>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</si>
  <si>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</si>
  <si>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</si>
  <si>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</si>
  <si>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</si>
  <si>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</si>
  <si>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</si>
  <si>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</si>
  <si>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</si>
  <si>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</si>
  <si>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</si>
  <si>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</si>
  <si>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</si>
  <si>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</si>
  <si>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</si>
  <si>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</si>
  <si>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</si>
  <si>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</si>
  <si>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</si>
  <si>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</si>
  <si>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</si>
  <si>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</si>
  <si>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</si>
  <si>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</si>
  <si>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</si>
  <si>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</si>
  <si>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</si>
  <si>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 TITOLI</t>
  </si>
  <si>
    <t>TOTALE GENERALE DELLE ENTRATE</t>
  </si>
  <si>
    <t>Spese missioni</t>
  </si>
  <si>
    <t>TITOLI E MACROAGGREGATI DI SPESA/ MISSIONI</t>
  </si>
  <si>
    <t>Ripiano
disavanzo</t>
  </si>
  <si>
    <t>Totale generale delle spese</t>
  </si>
  <si>
    <t>Servizi istituzionali, generali e
di gestione</t>
  </si>
  <si>
    <t>Giustizia</t>
  </si>
  <si>
    <t>Ordine pubblico e sicurezza</t>
  </si>
  <si>
    <t>Istruzione e diritto allo studio</t>
  </si>
  <si>
    <t>Tutela e valorizzazione dei beni e
delle attività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</si>
  <si>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</si>
  <si>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</si>
  <si>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</si>
  <si>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</si>
  <si>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</si>
  <si>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</si>
  <si>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
famiglia</t>
  </si>
  <si>
    <t>Tutela della salute</t>
  </si>
  <si>
    <t>Sviluppo economico e
competitività</t>
  </si>
  <si>
    <t>Politiche per il lavoro e la
formazione professionale</t>
  </si>
  <si>
    <t>Agricoltura, politiche
agroalimentari e pesca</t>
  </si>
  <si>
    <t>Energia e diversificazione delle
fonti energetiche</t>
  </si>
  <si>
    <t>Relazioni con le altre
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</si>
  <si>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</si>
  <si>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</si>
  <si>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</si>
  <si>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</si>
  <si>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</si>
  <si>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 xml:space="preserve">Competenza </t>
  </si>
  <si>
    <t>Cassa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</si>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</sst>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20"/>
      <color indexed="8"/>
      <name val="Calibri"/>
      <family val="2"/>
    </font>
    <font>
      <sz val="20"/>
      <name val="Arial"/>
      <family val="2"/>
    </font>
    <font>
      <sz val="10"/>
      <color indexed="8"/>
      <name val="Calibri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BAFF8B"/>
        <bgColor indexed="64"/>
      </patternFill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vertical="center" wrapText="1"/>
    </xf>
    <xf numFmtId="43" fontId="0" fillId="0" borderId="6" xfId="1" applyFont="1" applyFill="1" applyBorder="1" applyAlignment="1" applyProtection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43" fontId="0" fillId="0" borderId="0" xfId="1" applyFont="1" applyFill="1" applyBorder="1" applyAlignment="1" applyProtection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8" fillId="2" borderId="6" xfId="1" applyFont="1" applyFill="1" applyBorder="1" applyAlignment="1" applyProtection="1">
      <alignment vertical="center"/>
    </xf>
    <xf numFmtId="0" fontId="0" fillId="0" borderId="7" xfId="0" applyBorder="1" applyAlignment="1">
      <alignment vertical="center"/>
    </xf>
    <xf numFmtId="43" fontId="0" fillId="0" borderId="8" xfId="1" applyFont="1" applyFill="1" applyBorder="1" applyAlignment="1" applyProtection="1">
      <alignment vertical="center"/>
    </xf>
    <xf numFmtId="0" fontId="4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43" fontId="8" fillId="2" borderId="8" xfId="1" applyFont="1" applyFill="1" applyBorder="1" applyAlignment="1" applyProtection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3" fontId="6" fillId="0" borderId="3" xfId="1" applyFont="1" applyFill="1" applyBorder="1" applyAlignment="1" applyProtection="1">
      <alignment vertical="center" wrapText="1"/>
    </xf>
    <xf numFmtId="0" fontId="0" fillId="0" borderId="3" xfId="0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43" fontId="9" fillId="2" borderId="6" xfId="1" applyFont="1" applyFill="1" applyBorder="1" applyAlignment="1" applyProtection="1">
      <alignment vertical="center"/>
    </xf>
    <xf numFmtId="43" fontId="9" fillId="0" borderId="0" xfId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12" fillId="0" borderId="6" xfId="0" applyFont="1" applyBorder="1"/>
    <xf numFmtId="0" fontId="12" fillId="0" borderId="21" xfId="0" applyFont="1" applyBorder="1"/>
    <xf numFmtId="43" fontId="0" fillId="0" borderId="6" xfId="1" applyFont="1" applyFill="1" applyBorder="1" applyAlignment="1" applyProtection="1"/>
    <xf numFmtId="0" fontId="13" fillId="0" borderId="6" xfId="0" applyFont="1" applyBorder="1" applyAlignment="1">
      <alignment vertical="top" wrapText="1"/>
    </xf>
    <xf numFmtId="43" fontId="8" fillId="2" borderId="6" xfId="1" applyFont="1" applyFill="1" applyBorder="1" applyAlignment="1" applyProtection="1"/>
    <xf numFmtId="0" fontId="9" fillId="2" borderId="25" xfId="0" applyFont="1" applyFill="1" applyBorder="1" applyAlignment="1">
      <alignment horizontal="center" vertical="top"/>
    </xf>
    <xf numFmtId="0" fontId="6" fillId="2" borderId="25" xfId="0" applyFont="1" applyFill="1" applyBorder="1" applyAlignment="1">
      <alignment vertical="top" wrapText="1"/>
    </xf>
    <xf numFmtId="43" fontId="9" fillId="2" borderId="25" xfId="1" applyFont="1" applyFill="1" applyBorder="1" applyAlignment="1" applyProtection="1"/>
    <xf numFmtId="0" fontId="9" fillId="0" borderId="0" xfId="0" applyFont="1"/>
    <xf numFmtId="0" fontId="0" fillId="0" borderId="21" xfId="0" applyBorder="1"/>
    <xf numFmtId="0" fontId="6" fillId="0" borderId="21" xfId="0" applyFont="1" applyBorder="1" applyAlignment="1">
      <alignment vertical="top" wrapText="1"/>
    </xf>
    <xf numFmtId="43" fontId="0" fillId="0" borderId="21" xfId="1" applyFont="1" applyFill="1" applyBorder="1" applyAlignment="1" applyProtection="1"/>
    <xf numFmtId="0" fontId="0" fillId="0" borderId="26" xfId="0" applyBorder="1"/>
    <xf numFmtId="0" fontId="6" fillId="0" borderId="26" xfId="0" applyFont="1" applyBorder="1" applyAlignment="1">
      <alignment vertical="top" wrapText="1"/>
    </xf>
    <xf numFmtId="43" fontId="0" fillId="0" borderId="26" xfId="1" applyFont="1" applyFill="1" applyBorder="1" applyAlignment="1" applyProtection="1"/>
    <xf numFmtId="0" fontId="0" fillId="2" borderId="27" xfId="0" applyFill="1" applyBorder="1"/>
    <xf numFmtId="0" fontId="6" fillId="2" borderId="27" xfId="0" applyFont="1" applyFill="1" applyBorder="1" applyAlignment="1">
      <alignment vertical="center" wrapText="1"/>
    </xf>
    <xf numFmtId="43" fontId="9" fillId="2" borderId="27" xfId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nDataPrev_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nDataPrev_202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penDataPrev_20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te"/>
      <sheetName val="Spese"/>
    </sheetNames>
    <sheetDataSet>
      <sheetData sheetId="0">
        <row r="5">
          <cell r="C5">
            <v>2026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te"/>
      <sheetName val="Spese"/>
    </sheetNames>
    <sheetDataSet>
      <sheetData sheetId="0">
        <row r="5">
          <cell r="C5">
            <v>2027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te"/>
      <sheetName val="Spese"/>
    </sheetNames>
    <sheetDataSet>
      <sheetData sheetId="0">
        <row r="5">
          <cell r="C5">
            <v>2028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showGridLines="0" tabSelected="1" workbookViewId="0">
      <selection activeCell="D11" sqref="D11"/>
    </sheetView>
  </sheetViews>
  <sheetFormatPr defaultRowHeight="15" x14ac:dyDescent="0.25"/>
  <cols>
    <col min="1" max="1" width="16.5703125" customWidth="1"/>
    <col min="2" max="2" width="72.28515625" customWidth="1"/>
    <col min="3" max="3" width="26" customWidth="1"/>
    <col min="4" max="4" width="28" customWidth="1"/>
    <col min="5" max="5" width="28" style="2" customWidth="1"/>
    <col min="6" max="6" width="25.28515625" style="2" customWidth="1"/>
    <col min="257" max="257" width="16.5703125" customWidth="1"/>
    <col min="258" max="258" width="72.28515625" customWidth="1"/>
    <col min="259" max="259" width="26" customWidth="1"/>
    <col min="260" max="261" width="28" customWidth="1"/>
    <col min="262" max="262" width="25.28515625" customWidth="1"/>
    <col min="513" max="513" width="16.5703125" customWidth="1"/>
    <col min="514" max="514" width="72.28515625" customWidth="1"/>
    <col min="515" max="515" width="26" customWidth="1"/>
    <col min="516" max="517" width="28" customWidth="1"/>
    <col min="518" max="518" width="25.28515625" customWidth="1"/>
    <col min="769" max="769" width="16.5703125" customWidth="1"/>
    <col min="770" max="770" width="72.28515625" customWidth="1"/>
    <col min="771" max="771" width="26" customWidth="1"/>
    <col min="772" max="773" width="28" customWidth="1"/>
    <col min="774" max="774" width="25.28515625" customWidth="1"/>
    <col min="1025" max="1025" width="16.5703125" customWidth="1"/>
    <col min="1026" max="1026" width="72.28515625" customWidth="1"/>
    <col min="1027" max="1027" width="26" customWidth="1"/>
    <col min="1028" max="1029" width="28" customWidth="1"/>
    <col min="1030" max="1030" width="25.28515625" customWidth="1"/>
    <col min="1281" max="1281" width="16.5703125" customWidth="1"/>
    <col min="1282" max="1282" width="72.28515625" customWidth="1"/>
    <col min="1283" max="1283" width="26" customWidth="1"/>
    <col min="1284" max="1285" width="28" customWidth="1"/>
    <col min="1286" max="1286" width="25.28515625" customWidth="1"/>
    <col min="1537" max="1537" width="16.5703125" customWidth="1"/>
    <col min="1538" max="1538" width="72.28515625" customWidth="1"/>
    <col min="1539" max="1539" width="26" customWidth="1"/>
    <col min="1540" max="1541" width="28" customWidth="1"/>
    <col min="1542" max="1542" width="25.28515625" customWidth="1"/>
    <col min="1793" max="1793" width="16.5703125" customWidth="1"/>
    <col min="1794" max="1794" width="72.28515625" customWidth="1"/>
    <col min="1795" max="1795" width="26" customWidth="1"/>
    <col min="1796" max="1797" width="28" customWidth="1"/>
    <col min="1798" max="1798" width="25.28515625" customWidth="1"/>
    <col min="2049" max="2049" width="16.5703125" customWidth="1"/>
    <col min="2050" max="2050" width="72.28515625" customWidth="1"/>
    <col min="2051" max="2051" width="26" customWidth="1"/>
    <col min="2052" max="2053" width="28" customWidth="1"/>
    <col min="2054" max="2054" width="25.28515625" customWidth="1"/>
    <col min="2305" max="2305" width="16.5703125" customWidth="1"/>
    <col min="2306" max="2306" width="72.28515625" customWidth="1"/>
    <col min="2307" max="2307" width="26" customWidth="1"/>
    <col min="2308" max="2309" width="28" customWidth="1"/>
    <col min="2310" max="2310" width="25.28515625" customWidth="1"/>
    <col min="2561" max="2561" width="16.5703125" customWidth="1"/>
    <col min="2562" max="2562" width="72.28515625" customWidth="1"/>
    <col min="2563" max="2563" width="26" customWidth="1"/>
    <col min="2564" max="2565" width="28" customWidth="1"/>
    <col min="2566" max="2566" width="25.28515625" customWidth="1"/>
    <col min="2817" max="2817" width="16.5703125" customWidth="1"/>
    <col min="2818" max="2818" width="72.28515625" customWidth="1"/>
    <col min="2819" max="2819" width="26" customWidth="1"/>
    <col min="2820" max="2821" width="28" customWidth="1"/>
    <col min="2822" max="2822" width="25.28515625" customWidth="1"/>
    <col min="3073" max="3073" width="16.5703125" customWidth="1"/>
    <col min="3074" max="3074" width="72.28515625" customWidth="1"/>
    <col min="3075" max="3075" width="26" customWidth="1"/>
    <col min="3076" max="3077" width="28" customWidth="1"/>
    <col min="3078" max="3078" width="25.28515625" customWidth="1"/>
    <col min="3329" max="3329" width="16.5703125" customWidth="1"/>
    <col min="3330" max="3330" width="72.28515625" customWidth="1"/>
    <col min="3331" max="3331" width="26" customWidth="1"/>
    <col min="3332" max="3333" width="28" customWidth="1"/>
    <col min="3334" max="3334" width="25.28515625" customWidth="1"/>
    <col min="3585" max="3585" width="16.5703125" customWidth="1"/>
    <col min="3586" max="3586" width="72.28515625" customWidth="1"/>
    <col min="3587" max="3587" width="26" customWidth="1"/>
    <col min="3588" max="3589" width="28" customWidth="1"/>
    <col min="3590" max="3590" width="25.28515625" customWidth="1"/>
    <col min="3841" max="3841" width="16.5703125" customWidth="1"/>
    <col min="3842" max="3842" width="72.28515625" customWidth="1"/>
    <col min="3843" max="3843" width="26" customWidth="1"/>
    <col min="3844" max="3845" width="28" customWidth="1"/>
    <col min="3846" max="3846" width="25.28515625" customWidth="1"/>
    <col min="4097" max="4097" width="16.5703125" customWidth="1"/>
    <col min="4098" max="4098" width="72.28515625" customWidth="1"/>
    <col min="4099" max="4099" width="26" customWidth="1"/>
    <col min="4100" max="4101" width="28" customWidth="1"/>
    <col min="4102" max="4102" width="25.28515625" customWidth="1"/>
    <col min="4353" max="4353" width="16.5703125" customWidth="1"/>
    <col min="4354" max="4354" width="72.28515625" customWidth="1"/>
    <col min="4355" max="4355" width="26" customWidth="1"/>
    <col min="4356" max="4357" width="28" customWidth="1"/>
    <col min="4358" max="4358" width="25.28515625" customWidth="1"/>
    <col min="4609" max="4609" width="16.5703125" customWidth="1"/>
    <col min="4610" max="4610" width="72.28515625" customWidth="1"/>
    <col min="4611" max="4611" width="26" customWidth="1"/>
    <col min="4612" max="4613" width="28" customWidth="1"/>
    <col min="4614" max="4614" width="25.28515625" customWidth="1"/>
    <col min="4865" max="4865" width="16.5703125" customWidth="1"/>
    <col min="4866" max="4866" width="72.28515625" customWidth="1"/>
    <col min="4867" max="4867" width="26" customWidth="1"/>
    <col min="4868" max="4869" width="28" customWidth="1"/>
    <col min="4870" max="4870" width="25.28515625" customWidth="1"/>
    <col min="5121" max="5121" width="16.5703125" customWidth="1"/>
    <col min="5122" max="5122" width="72.28515625" customWidth="1"/>
    <col min="5123" max="5123" width="26" customWidth="1"/>
    <col min="5124" max="5125" width="28" customWidth="1"/>
    <col min="5126" max="5126" width="25.28515625" customWidth="1"/>
    <col min="5377" max="5377" width="16.5703125" customWidth="1"/>
    <col min="5378" max="5378" width="72.28515625" customWidth="1"/>
    <col min="5379" max="5379" width="26" customWidth="1"/>
    <col min="5380" max="5381" width="28" customWidth="1"/>
    <col min="5382" max="5382" width="25.28515625" customWidth="1"/>
    <col min="5633" max="5633" width="16.5703125" customWidth="1"/>
    <col min="5634" max="5634" width="72.28515625" customWidth="1"/>
    <col min="5635" max="5635" width="26" customWidth="1"/>
    <col min="5636" max="5637" width="28" customWidth="1"/>
    <col min="5638" max="5638" width="25.28515625" customWidth="1"/>
    <col min="5889" max="5889" width="16.5703125" customWidth="1"/>
    <col min="5890" max="5890" width="72.28515625" customWidth="1"/>
    <col min="5891" max="5891" width="26" customWidth="1"/>
    <col min="5892" max="5893" width="28" customWidth="1"/>
    <col min="5894" max="5894" width="25.28515625" customWidth="1"/>
    <col min="6145" max="6145" width="16.5703125" customWidth="1"/>
    <col min="6146" max="6146" width="72.28515625" customWidth="1"/>
    <col min="6147" max="6147" width="26" customWidth="1"/>
    <col min="6148" max="6149" width="28" customWidth="1"/>
    <col min="6150" max="6150" width="25.28515625" customWidth="1"/>
    <col min="6401" max="6401" width="16.5703125" customWidth="1"/>
    <col min="6402" max="6402" width="72.28515625" customWidth="1"/>
    <col min="6403" max="6403" width="26" customWidth="1"/>
    <col min="6404" max="6405" width="28" customWidth="1"/>
    <col min="6406" max="6406" width="25.28515625" customWidth="1"/>
    <col min="6657" max="6657" width="16.5703125" customWidth="1"/>
    <col min="6658" max="6658" width="72.28515625" customWidth="1"/>
    <col min="6659" max="6659" width="26" customWidth="1"/>
    <col min="6660" max="6661" width="28" customWidth="1"/>
    <col min="6662" max="6662" width="25.28515625" customWidth="1"/>
    <col min="6913" max="6913" width="16.5703125" customWidth="1"/>
    <col min="6914" max="6914" width="72.28515625" customWidth="1"/>
    <col min="6915" max="6915" width="26" customWidth="1"/>
    <col min="6916" max="6917" width="28" customWidth="1"/>
    <col min="6918" max="6918" width="25.28515625" customWidth="1"/>
    <col min="7169" max="7169" width="16.5703125" customWidth="1"/>
    <col min="7170" max="7170" width="72.28515625" customWidth="1"/>
    <col min="7171" max="7171" width="26" customWidth="1"/>
    <col min="7172" max="7173" width="28" customWidth="1"/>
    <col min="7174" max="7174" width="25.28515625" customWidth="1"/>
    <col min="7425" max="7425" width="16.5703125" customWidth="1"/>
    <col min="7426" max="7426" width="72.28515625" customWidth="1"/>
    <col min="7427" max="7427" width="26" customWidth="1"/>
    <col min="7428" max="7429" width="28" customWidth="1"/>
    <col min="7430" max="7430" width="25.28515625" customWidth="1"/>
    <col min="7681" max="7681" width="16.5703125" customWidth="1"/>
    <col min="7682" max="7682" width="72.28515625" customWidth="1"/>
    <col min="7683" max="7683" width="26" customWidth="1"/>
    <col min="7684" max="7685" width="28" customWidth="1"/>
    <col min="7686" max="7686" width="25.28515625" customWidth="1"/>
    <col min="7937" max="7937" width="16.5703125" customWidth="1"/>
    <col min="7938" max="7938" width="72.28515625" customWidth="1"/>
    <col min="7939" max="7939" width="26" customWidth="1"/>
    <col min="7940" max="7941" width="28" customWidth="1"/>
    <col min="7942" max="7942" width="25.28515625" customWidth="1"/>
    <col min="8193" max="8193" width="16.5703125" customWidth="1"/>
    <col min="8194" max="8194" width="72.28515625" customWidth="1"/>
    <col min="8195" max="8195" width="26" customWidth="1"/>
    <col min="8196" max="8197" width="28" customWidth="1"/>
    <col min="8198" max="8198" width="25.28515625" customWidth="1"/>
    <col min="8449" max="8449" width="16.5703125" customWidth="1"/>
    <col min="8450" max="8450" width="72.28515625" customWidth="1"/>
    <col min="8451" max="8451" width="26" customWidth="1"/>
    <col min="8452" max="8453" width="28" customWidth="1"/>
    <col min="8454" max="8454" width="25.28515625" customWidth="1"/>
    <col min="8705" max="8705" width="16.5703125" customWidth="1"/>
    <col min="8706" max="8706" width="72.28515625" customWidth="1"/>
    <col min="8707" max="8707" width="26" customWidth="1"/>
    <col min="8708" max="8709" width="28" customWidth="1"/>
    <col min="8710" max="8710" width="25.28515625" customWidth="1"/>
    <col min="8961" max="8961" width="16.5703125" customWidth="1"/>
    <col min="8962" max="8962" width="72.28515625" customWidth="1"/>
    <col min="8963" max="8963" width="26" customWidth="1"/>
    <col min="8964" max="8965" width="28" customWidth="1"/>
    <col min="8966" max="8966" width="25.28515625" customWidth="1"/>
    <col min="9217" max="9217" width="16.5703125" customWidth="1"/>
    <col min="9218" max="9218" width="72.28515625" customWidth="1"/>
    <col min="9219" max="9219" width="26" customWidth="1"/>
    <col min="9220" max="9221" width="28" customWidth="1"/>
    <col min="9222" max="9222" width="25.28515625" customWidth="1"/>
    <col min="9473" max="9473" width="16.5703125" customWidth="1"/>
    <col min="9474" max="9474" width="72.28515625" customWidth="1"/>
    <col min="9475" max="9475" width="26" customWidth="1"/>
    <col min="9476" max="9477" width="28" customWidth="1"/>
    <col min="9478" max="9478" width="25.28515625" customWidth="1"/>
    <col min="9729" max="9729" width="16.5703125" customWidth="1"/>
    <col min="9730" max="9730" width="72.28515625" customWidth="1"/>
    <col min="9731" max="9731" width="26" customWidth="1"/>
    <col min="9732" max="9733" width="28" customWidth="1"/>
    <col min="9734" max="9734" width="25.28515625" customWidth="1"/>
    <col min="9985" max="9985" width="16.5703125" customWidth="1"/>
    <col min="9986" max="9986" width="72.28515625" customWidth="1"/>
    <col min="9987" max="9987" width="26" customWidth="1"/>
    <col min="9988" max="9989" width="28" customWidth="1"/>
    <col min="9990" max="9990" width="25.28515625" customWidth="1"/>
    <col min="10241" max="10241" width="16.5703125" customWidth="1"/>
    <col min="10242" max="10242" width="72.28515625" customWidth="1"/>
    <col min="10243" max="10243" width="26" customWidth="1"/>
    <col min="10244" max="10245" width="28" customWidth="1"/>
    <col min="10246" max="10246" width="25.28515625" customWidth="1"/>
    <col min="10497" max="10497" width="16.5703125" customWidth="1"/>
    <col min="10498" max="10498" width="72.28515625" customWidth="1"/>
    <col min="10499" max="10499" width="26" customWidth="1"/>
    <col min="10500" max="10501" width="28" customWidth="1"/>
    <col min="10502" max="10502" width="25.28515625" customWidth="1"/>
    <col min="10753" max="10753" width="16.5703125" customWidth="1"/>
    <col min="10754" max="10754" width="72.28515625" customWidth="1"/>
    <col min="10755" max="10755" width="26" customWidth="1"/>
    <col min="10756" max="10757" width="28" customWidth="1"/>
    <col min="10758" max="10758" width="25.28515625" customWidth="1"/>
    <col min="11009" max="11009" width="16.5703125" customWidth="1"/>
    <col min="11010" max="11010" width="72.28515625" customWidth="1"/>
    <col min="11011" max="11011" width="26" customWidth="1"/>
    <col min="11012" max="11013" width="28" customWidth="1"/>
    <col min="11014" max="11014" width="25.28515625" customWidth="1"/>
    <col min="11265" max="11265" width="16.5703125" customWidth="1"/>
    <col min="11266" max="11266" width="72.28515625" customWidth="1"/>
    <col min="11267" max="11267" width="26" customWidth="1"/>
    <col min="11268" max="11269" width="28" customWidth="1"/>
    <col min="11270" max="11270" width="25.28515625" customWidth="1"/>
    <col min="11521" max="11521" width="16.5703125" customWidth="1"/>
    <col min="11522" max="11522" width="72.28515625" customWidth="1"/>
    <col min="11523" max="11523" width="26" customWidth="1"/>
    <col min="11524" max="11525" width="28" customWidth="1"/>
    <col min="11526" max="11526" width="25.28515625" customWidth="1"/>
    <col min="11777" max="11777" width="16.5703125" customWidth="1"/>
    <col min="11778" max="11778" width="72.28515625" customWidth="1"/>
    <col min="11779" max="11779" width="26" customWidth="1"/>
    <col min="11780" max="11781" width="28" customWidth="1"/>
    <col min="11782" max="11782" width="25.28515625" customWidth="1"/>
    <col min="12033" max="12033" width="16.5703125" customWidth="1"/>
    <col min="12034" max="12034" width="72.28515625" customWidth="1"/>
    <col min="12035" max="12035" width="26" customWidth="1"/>
    <col min="12036" max="12037" width="28" customWidth="1"/>
    <col min="12038" max="12038" width="25.28515625" customWidth="1"/>
    <col min="12289" max="12289" width="16.5703125" customWidth="1"/>
    <col min="12290" max="12290" width="72.28515625" customWidth="1"/>
    <col min="12291" max="12291" width="26" customWidth="1"/>
    <col min="12292" max="12293" width="28" customWidth="1"/>
    <col min="12294" max="12294" width="25.28515625" customWidth="1"/>
    <col min="12545" max="12545" width="16.5703125" customWidth="1"/>
    <col min="12546" max="12546" width="72.28515625" customWidth="1"/>
    <col min="12547" max="12547" width="26" customWidth="1"/>
    <col min="12548" max="12549" width="28" customWidth="1"/>
    <col min="12550" max="12550" width="25.28515625" customWidth="1"/>
    <col min="12801" max="12801" width="16.5703125" customWidth="1"/>
    <col min="12802" max="12802" width="72.28515625" customWidth="1"/>
    <col min="12803" max="12803" width="26" customWidth="1"/>
    <col min="12804" max="12805" width="28" customWidth="1"/>
    <col min="12806" max="12806" width="25.28515625" customWidth="1"/>
    <col min="13057" max="13057" width="16.5703125" customWidth="1"/>
    <col min="13058" max="13058" width="72.28515625" customWidth="1"/>
    <col min="13059" max="13059" width="26" customWidth="1"/>
    <col min="13060" max="13061" width="28" customWidth="1"/>
    <col min="13062" max="13062" width="25.28515625" customWidth="1"/>
    <col min="13313" max="13313" width="16.5703125" customWidth="1"/>
    <col min="13314" max="13314" width="72.28515625" customWidth="1"/>
    <col min="13315" max="13315" width="26" customWidth="1"/>
    <col min="13316" max="13317" width="28" customWidth="1"/>
    <col min="13318" max="13318" width="25.28515625" customWidth="1"/>
    <col min="13569" max="13569" width="16.5703125" customWidth="1"/>
    <col min="13570" max="13570" width="72.28515625" customWidth="1"/>
    <col min="13571" max="13571" width="26" customWidth="1"/>
    <col min="13572" max="13573" width="28" customWidth="1"/>
    <col min="13574" max="13574" width="25.28515625" customWidth="1"/>
    <col min="13825" max="13825" width="16.5703125" customWidth="1"/>
    <col min="13826" max="13826" width="72.28515625" customWidth="1"/>
    <col min="13827" max="13827" width="26" customWidth="1"/>
    <col min="13828" max="13829" width="28" customWidth="1"/>
    <col min="13830" max="13830" width="25.28515625" customWidth="1"/>
    <col min="14081" max="14081" width="16.5703125" customWidth="1"/>
    <col min="14082" max="14082" width="72.28515625" customWidth="1"/>
    <col min="14083" max="14083" width="26" customWidth="1"/>
    <col min="14084" max="14085" width="28" customWidth="1"/>
    <col min="14086" max="14086" width="25.28515625" customWidth="1"/>
    <col min="14337" max="14337" width="16.5703125" customWidth="1"/>
    <col min="14338" max="14338" width="72.28515625" customWidth="1"/>
    <col min="14339" max="14339" width="26" customWidth="1"/>
    <col min="14340" max="14341" width="28" customWidth="1"/>
    <col min="14342" max="14342" width="25.28515625" customWidth="1"/>
    <col min="14593" max="14593" width="16.5703125" customWidth="1"/>
    <col min="14594" max="14594" width="72.28515625" customWidth="1"/>
    <col min="14595" max="14595" width="26" customWidth="1"/>
    <col min="14596" max="14597" width="28" customWidth="1"/>
    <col min="14598" max="14598" width="25.28515625" customWidth="1"/>
    <col min="14849" max="14849" width="16.5703125" customWidth="1"/>
    <col min="14850" max="14850" width="72.28515625" customWidth="1"/>
    <col min="14851" max="14851" width="26" customWidth="1"/>
    <col min="14852" max="14853" width="28" customWidth="1"/>
    <col min="14854" max="14854" width="25.28515625" customWidth="1"/>
    <col min="15105" max="15105" width="16.5703125" customWidth="1"/>
    <col min="15106" max="15106" width="72.28515625" customWidth="1"/>
    <col min="15107" max="15107" width="26" customWidth="1"/>
    <col min="15108" max="15109" width="28" customWidth="1"/>
    <col min="15110" max="15110" width="25.28515625" customWidth="1"/>
    <col min="15361" max="15361" width="16.5703125" customWidth="1"/>
    <col min="15362" max="15362" width="72.28515625" customWidth="1"/>
    <col min="15363" max="15363" width="26" customWidth="1"/>
    <col min="15364" max="15365" width="28" customWidth="1"/>
    <col min="15366" max="15366" width="25.28515625" customWidth="1"/>
    <col min="15617" max="15617" width="16.5703125" customWidth="1"/>
    <col min="15618" max="15618" width="72.28515625" customWidth="1"/>
    <col min="15619" max="15619" width="26" customWidth="1"/>
    <col min="15620" max="15621" width="28" customWidth="1"/>
    <col min="15622" max="15622" width="25.28515625" customWidth="1"/>
    <col min="15873" max="15873" width="16.5703125" customWidth="1"/>
    <col min="15874" max="15874" width="72.28515625" customWidth="1"/>
    <col min="15875" max="15875" width="26" customWidth="1"/>
    <col min="15876" max="15877" width="28" customWidth="1"/>
    <col min="15878" max="15878" width="25.28515625" customWidth="1"/>
    <col min="16129" max="16129" width="16.5703125" customWidth="1"/>
    <col min="16130" max="16130" width="72.28515625" customWidth="1"/>
    <col min="16131" max="16131" width="26" customWidth="1"/>
    <col min="16132" max="16133" width="28" customWidth="1"/>
    <col min="16134" max="16134" width="25.28515625" customWidth="1"/>
  </cols>
  <sheetData>
    <row r="1" spans="1:6" ht="40.5" customHeight="1" x14ac:dyDescent="0.25">
      <c r="B1" s="78"/>
      <c r="C1" s="79"/>
      <c r="D1" s="79"/>
      <c r="E1"/>
      <c r="F1"/>
    </row>
    <row r="2" spans="1:6" x14ac:dyDescent="0.25">
      <c r="A2" s="80" t="s">
        <v>0</v>
      </c>
      <c r="B2" s="80"/>
      <c r="C2" s="80"/>
      <c r="D2" s="80"/>
      <c r="E2"/>
      <c r="F2"/>
    </row>
    <row r="3" spans="1:6" x14ac:dyDescent="0.25">
      <c r="E3"/>
      <c r="F3"/>
    </row>
    <row r="4" spans="1:6" ht="18.75" x14ac:dyDescent="0.3">
      <c r="A4" s="1" t="s">
        <v>1</v>
      </c>
    </row>
    <row r="5" spans="1:6" ht="18.75" x14ac:dyDescent="0.3">
      <c r="A5" s="1"/>
      <c r="B5" s="3" t="s">
        <v>2</v>
      </c>
      <c r="C5" s="4">
        <v>2026</v>
      </c>
    </row>
    <row r="7" spans="1:6" ht="24" customHeight="1" x14ac:dyDescent="0.25">
      <c r="A7" s="5" t="s">
        <v>3</v>
      </c>
      <c r="B7" s="6" t="s">
        <v>4</v>
      </c>
      <c r="C7" s="7" t="s">
        <v>5</v>
      </c>
      <c r="D7" s="7" t="s">
        <v>6</v>
      </c>
      <c r="E7" s="8"/>
      <c r="F7" s="8"/>
    </row>
    <row r="8" spans="1:6" x14ac:dyDescent="0.25">
      <c r="A8" s="9"/>
      <c r="B8" s="10" t="s">
        <v>7</v>
      </c>
      <c r="C8" s="11">
        <v>3991967.5</v>
      </c>
      <c r="D8" s="12"/>
      <c r="E8" s="13"/>
      <c r="F8" s="13"/>
    </row>
    <row r="9" spans="1:6" x14ac:dyDescent="0.25">
      <c r="A9" s="9"/>
      <c r="B9" s="14" t="s">
        <v>8</v>
      </c>
      <c r="C9" s="11">
        <v>25689683.280000001</v>
      </c>
      <c r="D9" s="12"/>
      <c r="E9" s="13"/>
      <c r="F9" s="13"/>
    </row>
    <row r="10" spans="1:6" x14ac:dyDescent="0.25">
      <c r="A10" s="9"/>
      <c r="B10" s="14" t="s">
        <v>9</v>
      </c>
      <c r="C10" s="11">
        <v>9021326.1099999994</v>
      </c>
      <c r="D10" s="12"/>
      <c r="E10" s="13"/>
      <c r="F10" s="13"/>
    </row>
    <row r="11" spans="1:6" x14ac:dyDescent="0.25">
      <c r="A11" s="9"/>
      <c r="B11" s="14" t="s">
        <v>10</v>
      </c>
      <c r="C11" s="11"/>
      <c r="D11" s="11">
        <v>165000000</v>
      </c>
      <c r="E11" s="13"/>
      <c r="F11" s="13"/>
    </row>
    <row r="12" spans="1:6" x14ac:dyDescent="0.25">
      <c r="A12" s="9"/>
      <c r="B12" s="15"/>
      <c r="C12" s="11"/>
      <c r="D12" s="12"/>
      <c r="E12" s="13"/>
      <c r="F12" s="13"/>
    </row>
    <row r="13" spans="1:6" x14ac:dyDescent="0.25">
      <c r="A13" s="16" t="s">
        <v>11</v>
      </c>
      <c r="B13" s="14" t="s">
        <v>12</v>
      </c>
      <c r="C13" s="17"/>
      <c r="D13" s="12"/>
      <c r="E13" s="13"/>
      <c r="F13" s="13"/>
    </row>
    <row r="14" spans="1:6" x14ac:dyDescent="0.25">
      <c r="A14" s="18">
        <v>10101</v>
      </c>
      <c r="B14" s="19" t="s">
        <v>13</v>
      </c>
      <c r="C14" s="11">
        <v>501800304.37</v>
      </c>
      <c r="D14" s="11">
        <v>470845094.44</v>
      </c>
      <c r="E14" s="20"/>
      <c r="F14" s="20"/>
    </row>
    <row r="15" spans="1:6" x14ac:dyDescent="0.25">
      <c r="A15" s="18">
        <v>10102</v>
      </c>
      <c r="B15" s="19" t="s">
        <v>14</v>
      </c>
      <c r="C15" s="11">
        <v>0</v>
      </c>
      <c r="D15" s="11">
        <v>0</v>
      </c>
      <c r="E15" s="20"/>
      <c r="F15" s="20"/>
    </row>
    <row r="16" spans="1:6" x14ac:dyDescent="0.25">
      <c r="A16" s="18">
        <v>10103</v>
      </c>
      <c r="B16" s="19" t="s">
        <v>15</v>
      </c>
      <c r="C16" s="11">
        <v>0</v>
      </c>
      <c r="D16" s="11">
        <v>0</v>
      </c>
      <c r="E16" s="20"/>
      <c r="F16" s="20"/>
    </row>
    <row r="17" spans="1:6" x14ac:dyDescent="0.25">
      <c r="A17" s="18">
        <v>10104</v>
      </c>
      <c r="B17" s="19" t="s">
        <v>16</v>
      </c>
      <c r="C17" s="11">
        <v>0</v>
      </c>
      <c r="D17" s="11">
        <v>0</v>
      </c>
      <c r="E17" s="20"/>
      <c r="F17" s="20"/>
    </row>
    <row r="18" spans="1:6" x14ac:dyDescent="0.25">
      <c r="A18" s="18">
        <v>10301</v>
      </c>
      <c r="B18" s="19" t="s">
        <v>17</v>
      </c>
      <c r="C18" s="11">
        <v>123290585.84999999</v>
      </c>
      <c r="D18" s="11">
        <v>167864854.44999999</v>
      </c>
      <c r="E18" s="20"/>
      <c r="F18" s="20"/>
    </row>
    <row r="19" spans="1:6" x14ac:dyDescent="0.25">
      <c r="A19" s="18">
        <v>10302</v>
      </c>
      <c r="B19" s="19" t="s">
        <v>18</v>
      </c>
      <c r="C19" s="11">
        <v>0</v>
      </c>
      <c r="D19" s="11">
        <v>0</v>
      </c>
      <c r="E19" s="20"/>
      <c r="F19" s="20"/>
    </row>
    <row r="20" spans="1:6" x14ac:dyDescent="0.25">
      <c r="A20" s="21">
        <v>10000</v>
      </c>
      <c r="B20" s="22" t="s">
        <v>19</v>
      </c>
      <c r="C20" s="23">
        <f>SUM(C14:C19)</f>
        <v>625090890.22000003</v>
      </c>
      <c r="D20" s="23">
        <f>SUM(D14:D19)</f>
        <v>638709948.88999999</v>
      </c>
      <c r="E20" s="20"/>
      <c r="F20" s="20"/>
    </row>
    <row r="21" spans="1:6" x14ac:dyDescent="0.25">
      <c r="A21" s="24"/>
      <c r="B21" s="13"/>
      <c r="C21" s="25"/>
      <c r="D21" s="25"/>
      <c r="E21" s="20"/>
      <c r="F21" s="20"/>
    </row>
    <row r="22" spans="1:6" x14ac:dyDescent="0.25">
      <c r="A22" s="26" t="s">
        <v>20</v>
      </c>
      <c r="B22" s="14" t="s">
        <v>21</v>
      </c>
      <c r="C22" s="11"/>
      <c r="D22" s="12"/>
      <c r="E22" s="13"/>
      <c r="F22" s="13"/>
    </row>
    <row r="23" spans="1:6" x14ac:dyDescent="0.25">
      <c r="A23" s="18">
        <v>20101</v>
      </c>
      <c r="B23" s="19" t="s">
        <v>22</v>
      </c>
      <c r="C23" s="11">
        <v>119647669.64</v>
      </c>
      <c r="D23" s="11">
        <v>212231631.37</v>
      </c>
      <c r="E23" s="20"/>
      <c r="F23" s="20"/>
    </row>
    <row r="24" spans="1:6" x14ac:dyDescent="0.25">
      <c r="A24" s="27">
        <v>20102</v>
      </c>
      <c r="B24" s="28" t="s">
        <v>23</v>
      </c>
      <c r="C24" s="11">
        <v>20000</v>
      </c>
      <c r="D24" s="11">
        <v>20000</v>
      </c>
      <c r="E24" s="20"/>
      <c r="F24" s="20"/>
    </row>
    <row r="25" spans="1:6" x14ac:dyDescent="0.25">
      <c r="A25" s="18">
        <v>20103</v>
      </c>
      <c r="B25" s="19" t="s">
        <v>24</v>
      </c>
      <c r="C25" s="11">
        <v>2169272</v>
      </c>
      <c r="D25" s="11">
        <v>2674681.02</v>
      </c>
      <c r="E25" s="20"/>
      <c r="F25" s="20"/>
    </row>
    <row r="26" spans="1:6" x14ac:dyDescent="0.25">
      <c r="A26" s="18">
        <v>20104</v>
      </c>
      <c r="B26" s="19" t="s">
        <v>25</v>
      </c>
      <c r="C26" s="11">
        <v>7238940</v>
      </c>
      <c r="D26" s="11">
        <v>6865571.5999999996</v>
      </c>
      <c r="E26" s="20"/>
      <c r="F26" s="20"/>
    </row>
    <row r="27" spans="1:6" x14ac:dyDescent="0.25">
      <c r="A27" s="18">
        <v>20105</v>
      </c>
      <c r="B27" s="19" t="s">
        <v>26</v>
      </c>
      <c r="C27" s="11">
        <v>346284.98</v>
      </c>
      <c r="D27" s="11">
        <v>603271</v>
      </c>
      <c r="E27" s="20"/>
      <c r="F27" s="20"/>
    </row>
    <row r="28" spans="1:6" x14ac:dyDescent="0.25">
      <c r="A28" s="29">
        <v>20000</v>
      </c>
      <c r="B28" s="30" t="s">
        <v>27</v>
      </c>
      <c r="C28" s="31">
        <f>SUM(C23:C27)</f>
        <v>129422166.62</v>
      </c>
      <c r="D28" s="31">
        <f>SUM(D23:D27)</f>
        <v>222395154.99000001</v>
      </c>
      <c r="E28" s="20"/>
      <c r="F28" s="20"/>
    </row>
    <row r="29" spans="1:6" x14ac:dyDescent="0.25">
      <c r="A29" s="24"/>
      <c r="B29" s="13"/>
      <c r="C29" s="25"/>
      <c r="D29" s="25"/>
      <c r="E29" s="20"/>
      <c r="F29" s="20"/>
    </row>
    <row r="30" spans="1:6" x14ac:dyDescent="0.25">
      <c r="A30" s="32" t="s">
        <v>28</v>
      </c>
      <c r="B30" s="14" t="s">
        <v>29</v>
      </c>
      <c r="C30" s="11"/>
      <c r="D30" s="11"/>
      <c r="E30" s="20"/>
      <c r="F30" s="20"/>
    </row>
    <row r="31" spans="1:6" x14ac:dyDescent="0.25">
      <c r="A31" s="18">
        <v>30100</v>
      </c>
      <c r="B31" s="19" t="s">
        <v>30</v>
      </c>
      <c r="C31" s="11">
        <v>85252609.75</v>
      </c>
      <c r="D31" s="11">
        <v>98461571.349999994</v>
      </c>
      <c r="E31" s="20"/>
      <c r="F31" s="20"/>
    </row>
    <row r="32" spans="1:6" x14ac:dyDescent="0.25">
      <c r="A32" s="27">
        <v>30200</v>
      </c>
      <c r="B32" s="28" t="s">
        <v>31</v>
      </c>
      <c r="C32" s="11">
        <v>64506000</v>
      </c>
      <c r="D32" s="11">
        <v>34866399.07</v>
      </c>
      <c r="E32" s="20"/>
      <c r="F32" s="20"/>
    </row>
    <row r="33" spans="1:6" x14ac:dyDescent="0.25">
      <c r="A33" s="27">
        <v>30300</v>
      </c>
      <c r="B33" s="28" t="s">
        <v>32</v>
      </c>
      <c r="C33" s="11">
        <v>2543169.12</v>
      </c>
      <c r="D33" s="11">
        <v>2968593.33</v>
      </c>
      <c r="E33" s="20"/>
      <c r="F33" s="20"/>
    </row>
    <row r="34" spans="1:6" x14ac:dyDescent="0.25">
      <c r="A34" s="27">
        <v>30400</v>
      </c>
      <c r="B34" s="28" t="s">
        <v>33</v>
      </c>
      <c r="C34" s="11">
        <v>20400000</v>
      </c>
      <c r="D34" s="11">
        <v>20400000</v>
      </c>
      <c r="E34" s="20"/>
      <c r="F34" s="20"/>
    </row>
    <row r="35" spans="1:6" x14ac:dyDescent="0.25">
      <c r="A35" s="18">
        <v>30500</v>
      </c>
      <c r="B35" s="19" t="s">
        <v>34</v>
      </c>
      <c r="C35" s="11">
        <v>28891744.25</v>
      </c>
      <c r="D35" s="11">
        <v>42028529.909999996</v>
      </c>
      <c r="E35" s="20"/>
      <c r="F35" s="20"/>
    </row>
    <row r="36" spans="1:6" x14ac:dyDescent="0.25">
      <c r="A36" s="21">
        <v>30000</v>
      </c>
      <c r="B36" s="22" t="s">
        <v>35</v>
      </c>
      <c r="C36" s="23">
        <f>SUM(C31:C35)</f>
        <v>201593523.12</v>
      </c>
      <c r="D36" s="23">
        <f>SUM(D31:D35)</f>
        <v>198725093.66</v>
      </c>
      <c r="E36" s="20"/>
      <c r="F36" s="20"/>
    </row>
    <row r="37" spans="1:6" x14ac:dyDescent="0.25">
      <c r="A37" s="33"/>
      <c r="B37" s="34"/>
      <c r="C37" s="25"/>
      <c r="D37" s="25"/>
      <c r="E37" s="20"/>
      <c r="F37" s="20"/>
    </row>
    <row r="38" spans="1:6" x14ac:dyDescent="0.25">
      <c r="A38" s="32" t="s">
        <v>36</v>
      </c>
      <c r="B38" s="10" t="s">
        <v>37</v>
      </c>
      <c r="C38" s="35"/>
      <c r="D38" s="36"/>
      <c r="E38" s="13"/>
      <c r="F38" s="13"/>
    </row>
    <row r="39" spans="1:6" x14ac:dyDescent="0.25">
      <c r="A39" s="18">
        <v>40100</v>
      </c>
      <c r="B39" s="19" t="s">
        <v>38</v>
      </c>
      <c r="C39" s="11">
        <v>0</v>
      </c>
      <c r="D39" s="11">
        <v>0</v>
      </c>
      <c r="E39" s="20"/>
      <c r="F39" s="20"/>
    </row>
    <row r="40" spans="1:6" x14ac:dyDescent="0.25">
      <c r="A40" s="18">
        <v>40200</v>
      </c>
      <c r="B40" s="19" t="s">
        <v>39</v>
      </c>
      <c r="C40" s="11">
        <v>186529964.24000001</v>
      </c>
      <c r="D40" s="11">
        <v>935329229.25</v>
      </c>
      <c r="E40" s="20"/>
      <c r="F40" s="20"/>
    </row>
    <row r="41" spans="1:6" x14ac:dyDescent="0.25">
      <c r="A41" s="18">
        <v>40300</v>
      </c>
      <c r="B41" s="19" t="s">
        <v>40</v>
      </c>
      <c r="C41" s="11">
        <v>0</v>
      </c>
      <c r="D41" s="11">
        <v>0</v>
      </c>
      <c r="E41" s="20"/>
      <c r="F41" s="20"/>
    </row>
    <row r="42" spans="1:6" x14ac:dyDescent="0.25">
      <c r="A42" s="18">
        <v>40400</v>
      </c>
      <c r="B42" s="19" t="s">
        <v>41</v>
      </c>
      <c r="C42" s="11">
        <v>2359008.42</v>
      </c>
      <c r="D42" s="11">
        <v>2433152.5</v>
      </c>
      <c r="E42" s="20"/>
      <c r="F42" s="20"/>
    </row>
    <row r="43" spans="1:6" x14ac:dyDescent="0.25">
      <c r="A43" s="27">
        <v>40500</v>
      </c>
      <c r="B43" s="28" t="s">
        <v>42</v>
      </c>
      <c r="C43" s="11">
        <v>19960643.43</v>
      </c>
      <c r="D43" s="11">
        <v>20419632.09</v>
      </c>
      <c r="E43" s="20"/>
      <c r="F43" s="20"/>
    </row>
    <row r="44" spans="1:6" x14ac:dyDescent="0.25">
      <c r="A44" s="21">
        <v>40000</v>
      </c>
      <c r="B44" s="22" t="s">
        <v>43</v>
      </c>
      <c r="C44" s="23">
        <f>SUM(C39:C43)</f>
        <v>208849616.09</v>
      </c>
      <c r="D44" s="23">
        <f>SUM(D39:D43)</f>
        <v>958182013.84000003</v>
      </c>
      <c r="E44" s="20"/>
      <c r="F44" s="20"/>
    </row>
    <row r="45" spans="1:6" x14ac:dyDescent="0.25">
      <c r="A45" s="24"/>
      <c r="B45" s="13"/>
      <c r="C45" s="25"/>
      <c r="D45" s="25"/>
      <c r="E45" s="20"/>
      <c r="F45" s="20"/>
    </row>
    <row r="46" spans="1:6" x14ac:dyDescent="0.25">
      <c r="A46" s="32" t="s">
        <v>44</v>
      </c>
      <c r="B46" s="10" t="s">
        <v>45</v>
      </c>
      <c r="C46" s="35"/>
      <c r="D46" s="36"/>
      <c r="E46" s="13"/>
      <c r="F46" s="13"/>
    </row>
    <row r="47" spans="1:6" x14ac:dyDescent="0.25">
      <c r="A47" s="18">
        <v>50100</v>
      </c>
      <c r="B47" s="19" t="s">
        <v>46</v>
      </c>
      <c r="C47" s="11">
        <v>0</v>
      </c>
      <c r="D47" s="11">
        <v>0</v>
      </c>
      <c r="E47" s="20"/>
      <c r="F47" s="20"/>
    </row>
    <row r="48" spans="1:6" x14ac:dyDescent="0.25">
      <c r="A48" s="18">
        <v>50200</v>
      </c>
      <c r="B48" s="19" t="s">
        <v>47</v>
      </c>
      <c r="C48" s="11">
        <v>0</v>
      </c>
      <c r="D48" s="11">
        <v>10218639.859999999</v>
      </c>
      <c r="E48" s="20"/>
      <c r="F48" s="20"/>
    </row>
    <row r="49" spans="1:6" x14ac:dyDescent="0.25">
      <c r="A49" s="18">
        <v>50300</v>
      </c>
      <c r="B49" s="19" t="s">
        <v>48</v>
      </c>
      <c r="C49" s="11">
        <v>0</v>
      </c>
      <c r="D49" s="11">
        <v>0</v>
      </c>
      <c r="E49" s="20"/>
      <c r="F49" s="20"/>
    </row>
    <row r="50" spans="1:6" x14ac:dyDescent="0.25">
      <c r="A50" s="18">
        <v>50400</v>
      </c>
      <c r="B50" s="19" t="s">
        <v>49</v>
      </c>
      <c r="C50" s="11">
        <v>100000000</v>
      </c>
      <c r="D50" s="11">
        <v>117875147.25</v>
      </c>
      <c r="E50" s="20"/>
      <c r="F50" s="20"/>
    </row>
    <row r="51" spans="1:6" x14ac:dyDescent="0.25">
      <c r="A51" s="21">
        <v>50000</v>
      </c>
      <c r="B51" s="22" t="s">
        <v>50</v>
      </c>
      <c r="C51" s="23">
        <f>SUM(C47:C50)</f>
        <v>100000000</v>
      </c>
      <c r="D51" s="23">
        <f>SUM(D47:D50)</f>
        <v>128093787.11</v>
      </c>
      <c r="E51" s="20"/>
      <c r="F51" s="20"/>
    </row>
    <row r="52" spans="1:6" x14ac:dyDescent="0.25">
      <c r="A52" s="24"/>
      <c r="B52" s="13"/>
      <c r="C52" s="25"/>
      <c r="D52" s="25"/>
      <c r="E52" s="20"/>
      <c r="F52" s="20"/>
    </row>
    <row r="53" spans="1:6" x14ac:dyDescent="0.25">
      <c r="A53" s="32" t="s">
        <v>51</v>
      </c>
      <c r="B53" s="10" t="s">
        <v>52</v>
      </c>
      <c r="C53" s="35"/>
      <c r="D53" s="36"/>
      <c r="E53" s="13"/>
      <c r="F53" s="13"/>
    </row>
    <row r="54" spans="1:6" x14ac:dyDescent="0.25">
      <c r="A54" s="18">
        <v>60100</v>
      </c>
      <c r="B54" s="19" t="s">
        <v>46</v>
      </c>
      <c r="C54" s="11">
        <v>0</v>
      </c>
      <c r="D54" s="11">
        <v>0</v>
      </c>
      <c r="E54" s="20"/>
      <c r="F54" s="20"/>
    </row>
    <row r="55" spans="1:6" x14ac:dyDescent="0.25">
      <c r="A55" s="18">
        <v>60200</v>
      </c>
      <c r="B55" s="19" t="s">
        <v>47</v>
      </c>
      <c r="C55" s="11">
        <v>0</v>
      </c>
      <c r="D55" s="11">
        <v>0</v>
      </c>
      <c r="E55" s="20"/>
      <c r="F55" s="20"/>
    </row>
    <row r="56" spans="1:6" x14ac:dyDescent="0.25">
      <c r="A56" s="18">
        <v>60300</v>
      </c>
      <c r="B56" s="19" t="s">
        <v>48</v>
      </c>
      <c r="C56" s="11">
        <v>37301604.770000003</v>
      </c>
      <c r="D56" s="11">
        <v>96575515.950000003</v>
      </c>
      <c r="E56" s="20"/>
      <c r="F56" s="20"/>
    </row>
    <row r="57" spans="1:6" x14ac:dyDescent="0.25">
      <c r="A57" s="18">
        <v>60400</v>
      </c>
      <c r="B57" s="19" t="s">
        <v>49</v>
      </c>
      <c r="C57" s="11">
        <v>0</v>
      </c>
      <c r="D57" s="11">
        <v>0</v>
      </c>
      <c r="E57" s="20"/>
      <c r="F57" s="20"/>
    </row>
    <row r="58" spans="1:6" x14ac:dyDescent="0.25">
      <c r="A58" s="21">
        <v>60000</v>
      </c>
      <c r="B58" s="22" t="s">
        <v>53</v>
      </c>
      <c r="C58" s="23">
        <f>SUM(C54:C57)</f>
        <v>37301604.770000003</v>
      </c>
      <c r="D58" s="23">
        <f>SUM(D54:D57)</f>
        <v>96575515.950000003</v>
      </c>
      <c r="E58" s="20"/>
      <c r="F58" s="20"/>
    </row>
    <row r="59" spans="1:6" x14ac:dyDescent="0.25">
      <c r="A59" s="24"/>
      <c r="B59" s="13"/>
      <c r="C59" s="25"/>
      <c r="D59" s="25"/>
      <c r="E59" s="20"/>
      <c r="F59" s="20"/>
    </row>
    <row r="60" spans="1:6" x14ac:dyDescent="0.25">
      <c r="A60" s="32" t="s">
        <v>54</v>
      </c>
      <c r="B60" s="10" t="s">
        <v>55</v>
      </c>
      <c r="C60" s="35"/>
      <c r="D60" s="36"/>
      <c r="E60" s="13"/>
      <c r="F60" s="13"/>
    </row>
    <row r="61" spans="1:6" x14ac:dyDescent="0.25">
      <c r="A61" s="18">
        <v>70100</v>
      </c>
      <c r="B61" s="19" t="s">
        <v>56</v>
      </c>
      <c r="C61" s="11">
        <v>236238474</v>
      </c>
      <c r="D61" s="11">
        <v>236238474</v>
      </c>
      <c r="E61" s="20"/>
      <c r="F61" s="20"/>
    </row>
    <row r="62" spans="1:6" x14ac:dyDescent="0.25">
      <c r="A62" s="37">
        <v>70000</v>
      </c>
      <c r="B62" s="22" t="s">
        <v>57</v>
      </c>
      <c r="C62" s="23">
        <f>SUM(C61)</f>
        <v>236238474</v>
      </c>
      <c r="D62" s="23">
        <f>SUM(D61)</f>
        <v>236238474</v>
      </c>
      <c r="E62" s="20"/>
      <c r="F62" s="20"/>
    </row>
    <row r="63" spans="1:6" x14ac:dyDescent="0.25">
      <c r="A63" s="24"/>
      <c r="B63" s="13"/>
      <c r="C63" s="25"/>
      <c r="D63" s="25"/>
      <c r="E63" s="20"/>
      <c r="F63" s="20"/>
    </row>
    <row r="64" spans="1:6" x14ac:dyDescent="0.25">
      <c r="A64" s="32" t="s">
        <v>58</v>
      </c>
      <c r="B64" s="10" t="s">
        <v>59</v>
      </c>
      <c r="C64" s="35"/>
      <c r="D64" s="36"/>
      <c r="E64" s="13"/>
      <c r="F64" s="13"/>
    </row>
    <row r="65" spans="1:6" x14ac:dyDescent="0.25">
      <c r="A65" s="18">
        <v>90100</v>
      </c>
      <c r="B65" s="19" t="s">
        <v>60</v>
      </c>
      <c r="C65" s="11">
        <v>576211448</v>
      </c>
      <c r="D65" s="11">
        <v>812437099.16999996</v>
      </c>
      <c r="E65" s="20"/>
      <c r="F65" s="20"/>
    </row>
    <row r="66" spans="1:6" x14ac:dyDescent="0.25">
      <c r="A66" s="18">
        <v>90200</v>
      </c>
      <c r="B66" s="19" t="s">
        <v>61</v>
      </c>
      <c r="C66" s="11">
        <v>6297000</v>
      </c>
      <c r="D66" s="11">
        <v>15509082.029999999</v>
      </c>
      <c r="E66" s="20"/>
      <c r="F66" s="20"/>
    </row>
    <row r="67" spans="1:6" x14ac:dyDescent="0.25">
      <c r="A67" s="37">
        <v>90000</v>
      </c>
      <c r="B67" s="22" t="s">
        <v>62</v>
      </c>
      <c r="C67" s="23">
        <f>SUM(C65:C66)</f>
        <v>582508448</v>
      </c>
      <c r="D67" s="23">
        <f>SUM(D65:D66)</f>
        <v>827946181.19999993</v>
      </c>
      <c r="E67" s="20"/>
      <c r="F67" s="20"/>
    </row>
    <row r="68" spans="1:6" ht="23.25" customHeight="1" x14ac:dyDescent="0.25">
      <c r="A68" s="38"/>
      <c r="B68" s="39" t="s">
        <v>63</v>
      </c>
      <c r="C68" s="40">
        <f>+C20+C28+C36+C44+C51+C58+C62+C67</f>
        <v>2121004722.8199999</v>
      </c>
      <c r="D68" s="40">
        <f>+D20+D28+D36+D44+D51+D58+D62+D67</f>
        <v>3306866169.6399999</v>
      </c>
      <c r="E68" s="41"/>
      <c r="F68" s="41"/>
    </row>
    <row r="69" spans="1:6" ht="23.25" customHeight="1" x14ac:dyDescent="0.25">
      <c r="A69" s="38"/>
      <c r="B69" s="39" t="s">
        <v>64</v>
      </c>
      <c r="C69" s="40">
        <f>+C68+C8+C9+C10</f>
        <v>2159707699.71</v>
      </c>
      <c r="D69" s="40">
        <f>+D68+D11</f>
        <v>3471866169.6399999</v>
      </c>
      <c r="E69" s="41"/>
      <c r="F69" s="41"/>
    </row>
    <row r="70" spans="1:6" x14ac:dyDescent="0.25">
      <c r="A70" s="42"/>
      <c r="B70" s="42"/>
      <c r="C70" s="42"/>
      <c r="D70" s="42"/>
      <c r="E70" s="13"/>
      <c r="F70" s="13"/>
    </row>
  </sheetData>
  <mergeCells count="2">
    <mergeCell ref="B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94599-ECDF-4E7D-B0BA-921C56C67440}">
  <dimension ref="A1:BW57"/>
  <sheetViews>
    <sheetView showGridLines="0" workbookViewId="0">
      <selection sqref="A1:XFD1048576"/>
    </sheetView>
  </sheetViews>
  <sheetFormatPr defaultRowHeight="15" x14ac:dyDescent="0.25"/>
  <cols>
    <col min="1" max="1" width="6" customWidth="1"/>
    <col min="2" max="2" width="55.5703125" customWidth="1"/>
    <col min="3" max="75" width="18.7109375" customWidth="1"/>
    <col min="257" max="257" width="6" customWidth="1"/>
    <col min="258" max="258" width="55.5703125" customWidth="1"/>
    <col min="259" max="331" width="18.7109375" customWidth="1"/>
    <col min="513" max="513" width="6" customWidth="1"/>
    <col min="514" max="514" width="55.5703125" customWidth="1"/>
    <col min="515" max="587" width="18.7109375" customWidth="1"/>
    <col min="769" max="769" width="6" customWidth="1"/>
    <col min="770" max="770" width="55.5703125" customWidth="1"/>
    <col min="771" max="843" width="18.7109375" customWidth="1"/>
    <col min="1025" max="1025" width="6" customWidth="1"/>
    <col min="1026" max="1026" width="55.5703125" customWidth="1"/>
    <col min="1027" max="1099" width="18.7109375" customWidth="1"/>
    <col min="1281" max="1281" width="6" customWidth="1"/>
    <col min="1282" max="1282" width="55.5703125" customWidth="1"/>
    <col min="1283" max="1355" width="18.7109375" customWidth="1"/>
    <col min="1537" max="1537" width="6" customWidth="1"/>
    <col min="1538" max="1538" width="55.5703125" customWidth="1"/>
    <col min="1539" max="1611" width="18.7109375" customWidth="1"/>
    <col min="1793" max="1793" width="6" customWidth="1"/>
    <col min="1794" max="1794" width="55.5703125" customWidth="1"/>
    <col min="1795" max="1867" width="18.7109375" customWidth="1"/>
    <col min="2049" max="2049" width="6" customWidth="1"/>
    <col min="2050" max="2050" width="55.5703125" customWidth="1"/>
    <col min="2051" max="2123" width="18.7109375" customWidth="1"/>
    <col min="2305" max="2305" width="6" customWidth="1"/>
    <col min="2306" max="2306" width="55.5703125" customWidth="1"/>
    <col min="2307" max="2379" width="18.7109375" customWidth="1"/>
    <col min="2561" max="2561" width="6" customWidth="1"/>
    <col min="2562" max="2562" width="55.5703125" customWidth="1"/>
    <col min="2563" max="2635" width="18.7109375" customWidth="1"/>
    <col min="2817" max="2817" width="6" customWidth="1"/>
    <col min="2818" max="2818" width="55.5703125" customWidth="1"/>
    <col min="2819" max="2891" width="18.7109375" customWidth="1"/>
    <col min="3073" max="3073" width="6" customWidth="1"/>
    <col min="3074" max="3074" width="55.5703125" customWidth="1"/>
    <col min="3075" max="3147" width="18.7109375" customWidth="1"/>
    <col min="3329" max="3329" width="6" customWidth="1"/>
    <col min="3330" max="3330" width="55.5703125" customWidth="1"/>
    <col min="3331" max="3403" width="18.7109375" customWidth="1"/>
    <col min="3585" max="3585" width="6" customWidth="1"/>
    <col min="3586" max="3586" width="55.5703125" customWidth="1"/>
    <col min="3587" max="3659" width="18.7109375" customWidth="1"/>
    <col min="3841" max="3841" width="6" customWidth="1"/>
    <col min="3842" max="3842" width="55.5703125" customWidth="1"/>
    <col min="3843" max="3915" width="18.7109375" customWidth="1"/>
    <col min="4097" max="4097" width="6" customWidth="1"/>
    <col min="4098" max="4098" width="55.5703125" customWidth="1"/>
    <col min="4099" max="4171" width="18.7109375" customWidth="1"/>
    <col min="4353" max="4353" width="6" customWidth="1"/>
    <col min="4354" max="4354" width="55.5703125" customWidth="1"/>
    <col min="4355" max="4427" width="18.7109375" customWidth="1"/>
    <col min="4609" max="4609" width="6" customWidth="1"/>
    <col min="4610" max="4610" width="55.5703125" customWidth="1"/>
    <col min="4611" max="4683" width="18.7109375" customWidth="1"/>
    <col min="4865" max="4865" width="6" customWidth="1"/>
    <col min="4866" max="4866" width="55.5703125" customWidth="1"/>
    <col min="4867" max="4939" width="18.7109375" customWidth="1"/>
    <col min="5121" max="5121" width="6" customWidth="1"/>
    <col min="5122" max="5122" width="55.5703125" customWidth="1"/>
    <col min="5123" max="5195" width="18.7109375" customWidth="1"/>
    <col min="5377" max="5377" width="6" customWidth="1"/>
    <col min="5378" max="5378" width="55.5703125" customWidth="1"/>
    <col min="5379" max="5451" width="18.7109375" customWidth="1"/>
    <col min="5633" max="5633" width="6" customWidth="1"/>
    <col min="5634" max="5634" width="55.5703125" customWidth="1"/>
    <col min="5635" max="5707" width="18.7109375" customWidth="1"/>
    <col min="5889" max="5889" width="6" customWidth="1"/>
    <col min="5890" max="5890" width="55.5703125" customWidth="1"/>
    <col min="5891" max="5963" width="18.7109375" customWidth="1"/>
    <col min="6145" max="6145" width="6" customWidth="1"/>
    <col min="6146" max="6146" width="55.5703125" customWidth="1"/>
    <col min="6147" max="6219" width="18.7109375" customWidth="1"/>
    <col min="6401" max="6401" width="6" customWidth="1"/>
    <col min="6402" max="6402" width="55.5703125" customWidth="1"/>
    <col min="6403" max="6475" width="18.7109375" customWidth="1"/>
    <col min="6657" max="6657" width="6" customWidth="1"/>
    <col min="6658" max="6658" width="55.5703125" customWidth="1"/>
    <col min="6659" max="6731" width="18.7109375" customWidth="1"/>
    <col min="6913" max="6913" width="6" customWidth="1"/>
    <col min="6914" max="6914" width="55.5703125" customWidth="1"/>
    <col min="6915" max="6987" width="18.7109375" customWidth="1"/>
    <col min="7169" max="7169" width="6" customWidth="1"/>
    <col min="7170" max="7170" width="55.5703125" customWidth="1"/>
    <col min="7171" max="7243" width="18.7109375" customWidth="1"/>
    <col min="7425" max="7425" width="6" customWidth="1"/>
    <col min="7426" max="7426" width="55.5703125" customWidth="1"/>
    <col min="7427" max="7499" width="18.7109375" customWidth="1"/>
    <col min="7681" max="7681" width="6" customWidth="1"/>
    <col min="7682" max="7682" width="55.5703125" customWidth="1"/>
    <col min="7683" max="7755" width="18.7109375" customWidth="1"/>
    <col min="7937" max="7937" width="6" customWidth="1"/>
    <col min="7938" max="7938" width="55.5703125" customWidth="1"/>
    <col min="7939" max="8011" width="18.7109375" customWidth="1"/>
    <col min="8193" max="8193" width="6" customWidth="1"/>
    <col min="8194" max="8194" width="55.5703125" customWidth="1"/>
    <col min="8195" max="8267" width="18.7109375" customWidth="1"/>
    <col min="8449" max="8449" width="6" customWidth="1"/>
    <col min="8450" max="8450" width="55.5703125" customWidth="1"/>
    <col min="8451" max="8523" width="18.7109375" customWidth="1"/>
    <col min="8705" max="8705" width="6" customWidth="1"/>
    <col min="8706" max="8706" width="55.5703125" customWidth="1"/>
    <col min="8707" max="8779" width="18.7109375" customWidth="1"/>
    <col min="8961" max="8961" width="6" customWidth="1"/>
    <col min="8962" max="8962" width="55.5703125" customWidth="1"/>
    <col min="8963" max="9035" width="18.7109375" customWidth="1"/>
    <col min="9217" max="9217" width="6" customWidth="1"/>
    <col min="9218" max="9218" width="55.5703125" customWidth="1"/>
    <col min="9219" max="9291" width="18.7109375" customWidth="1"/>
    <col min="9473" max="9473" width="6" customWidth="1"/>
    <col min="9474" max="9474" width="55.5703125" customWidth="1"/>
    <col min="9475" max="9547" width="18.7109375" customWidth="1"/>
    <col min="9729" max="9729" width="6" customWidth="1"/>
    <col min="9730" max="9730" width="55.5703125" customWidth="1"/>
    <col min="9731" max="9803" width="18.7109375" customWidth="1"/>
    <col min="9985" max="9985" width="6" customWidth="1"/>
    <col min="9986" max="9986" width="55.5703125" customWidth="1"/>
    <col min="9987" max="10059" width="18.7109375" customWidth="1"/>
    <col min="10241" max="10241" width="6" customWidth="1"/>
    <col min="10242" max="10242" width="55.5703125" customWidth="1"/>
    <col min="10243" max="10315" width="18.7109375" customWidth="1"/>
    <col min="10497" max="10497" width="6" customWidth="1"/>
    <col min="10498" max="10498" width="55.5703125" customWidth="1"/>
    <col min="10499" max="10571" width="18.7109375" customWidth="1"/>
    <col min="10753" max="10753" width="6" customWidth="1"/>
    <col min="10754" max="10754" width="55.5703125" customWidth="1"/>
    <col min="10755" max="10827" width="18.7109375" customWidth="1"/>
    <col min="11009" max="11009" width="6" customWidth="1"/>
    <col min="11010" max="11010" width="55.5703125" customWidth="1"/>
    <col min="11011" max="11083" width="18.7109375" customWidth="1"/>
    <col min="11265" max="11265" width="6" customWidth="1"/>
    <col min="11266" max="11266" width="55.5703125" customWidth="1"/>
    <col min="11267" max="11339" width="18.7109375" customWidth="1"/>
    <col min="11521" max="11521" width="6" customWidth="1"/>
    <col min="11522" max="11522" width="55.5703125" customWidth="1"/>
    <col min="11523" max="11595" width="18.7109375" customWidth="1"/>
    <col min="11777" max="11777" width="6" customWidth="1"/>
    <col min="11778" max="11778" width="55.5703125" customWidth="1"/>
    <col min="11779" max="11851" width="18.7109375" customWidth="1"/>
    <col min="12033" max="12033" width="6" customWidth="1"/>
    <col min="12034" max="12034" width="55.5703125" customWidth="1"/>
    <col min="12035" max="12107" width="18.7109375" customWidth="1"/>
    <col min="12289" max="12289" width="6" customWidth="1"/>
    <col min="12290" max="12290" width="55.5703125" customWidth="1"/>
    <col min="12291" max="12363" width="18.7109375" customWidth="1"/>
    <col min="12545" max="12545" width="6" customWidth="1"/>
    <col min="12546" max="12546" width="55.5703125" customWidth="1"/>
    <col min="12547" max="12619" width="18.7109375" customWidth="1"/>
    <col min="12801" max="12801" width="6" customWidth="1"/>
    <col min="12802" max="12802" width="55.5703125" customWidth="1"/>
    <col min="12803" max="12875" width="18.7109375" customWidth="1"/>
    <col min="13057" max="13057" width="6" customWidth="1"/>
    <col min="13058" max="13058" width="55.5703125" customWidth="1"/>
    <col min="13059" max="13131" width="18.7109375" customWidth="1"/>
    <col min="13313" max="13313" width="6" customWidth="1"/>
    <col min="13314" max="13314" width="55.5703125" customWidth="1"/>
    <col min="13315" max="13387" width="18.7109375" customWidth="1"/>
    <col min="13569" max="13569" width="6" customWidth="1"/>
    <col min="13570" max="13570" width="55.5703125" customWidth="1"/>
    <col min="13571" max="13643" width="18.7109375" customWidth="1"/>
    <col min="13825" max="13825" width="6" customWidth="1"/>
    <col min="13826" max="13826" width="55.5703125" customWidth="1"/>
    <col min="13827" max="13899" width="18.7109375" customWidth="1"/>
    <col min="14081" max="14081" width="6" customWidth="1"/>
    <col min="14082" max="14082" width="55.5703125" customWidth="1"/>
    <col min="14083" max="14155" width="18.7109375" customWidth="1"/>
    <col min="14337" max="14337" width="6" customWidth="1"/>
    <col min="14338" max="14338" width="55.5703125" customWidth="1"/>
    <col min="14339" max="14411" width="18.7109375" customWidth="1"/>
    <col min="14593" max="14593" width="6" customWidth="1"/>
    <col min="14594" max="14594" width="55.5703125" customWidth="1"/>
    <col min="14595" max="14667" width="18.7109375" customWidth="1"/>
    <col min="14849" max="14849" width="6" customWidth="1"/>
    <col min="14850" max="14850" width="55.5703125" customWidth="1"/>
    <col min="14851" max="14923" width="18.7109375" customWidth="1"/>
    <col min="15105" max="15105" width="6" customWidth="1"/>
    <col min="15106" max="15106" width="55.5703125" customWidth="1"/>
    <col min="15107" max="15179" width="18.7109375" customWidth="1"/>
    <col min="15361" max="15361" width="6" customWidth="1"/>
    <col min="15362" max="15362" width="55.5703125" customWidth="1"/>
    <col min="15363" max="15435" width="18.7109375" customWidth="1"/>
    <col min="15617" max="15617" width="6" customWidth="1"/>
    <col min="15618" max="15618" width="55.5703125" customWidth="1"/>
    <col min="15619" max="15691" width="18.7109375" customWidth="1"/>
    <col min="15873" max="15873" width="6" customWidth="1"/>
    <col min="15874" max="15874" width="55.5703125" customWidth="1"/>
    <col min="15875" max="15947" width="18.7109375" customWidth="1"/>
    <col min="16129" max="16129" width="6" customWidth="1"/>
    <col min="16130" max="16130" width="55.5703125" customWidth="1"/>
    <col min="16131" max="16203" width="18.7109375" customWidth="1"/>
  </cols>
  <sheetData>
    <row r="1" spans="1:75" ht="36.75" customHeight="1" x14ac:dyDescent="0.25">
      <c r="B1" s="103"/>
      <c r="C1" s="104"/>
      <c r="D1" s="104"/>
      <c r="E1" s="104"/>
      <c r="F1" s="104"/>
      <c r="G1" s="104"/>
      <c r="H1" s="104"/>
      <c r="I1" s="104"/>
      <c r="J1" s="104"/>
    </row>
    <row r="3" spans="1:75" x14ac:dyDescent="0.25">
      <c r="C3" s="80" t="s">
        <v>0</v>
      </c>
      <c r="D3" s="80"/>
      <c r="E3" s="80"/>
      <c r="F3" s="80"/>
    </row>
    <row r="4" spans="1:75" ht="18.75" x14ac:dyDescent="0.3">
      <c r="B4" s="1" t="s">
        <v>65</v>
      </c>
    </row>
    <row r="5" spans="1:75" ht="18.75" x14ac:dyDescent="0.3">
      <c r="B5" s="3"/>
      <c r="C5" s="3" t="s">
        <v>2</v>
      </c>
      <c r="D5" s="1">
        <f>[1]Entrate!C5</f>
        <v>2026</v>
      </c>
      <c r="G5" s="1"/>
    </row>
    <row r="6" spans="1:75" ht="18.75" x14ac:dyDescent="0.3">
      <c r="B6" s="1"/>
      <c r="G6" s="1"/>
    </row>
    <row r="7" spans="1:75" ht="12.75" customHeight="1" x14ac:dyDescent="0.25">
      <c r="A7" s="43"/>
      <c r="B7" s="105" t="s">
        <v>66</v>
      </c>
      <c r="C7" s="93">
        <v>1</v>
      </c>
      <c r="D7" s="94"/>
      <c r="E7" s="95"/>
      <c r="F7" s="93">
        <v>2</v>
      </c>
      <c r="G7" s="94"/>
      <c r="H7" s="95"/>
      <c r="I7" s="93">
        <v>3</v>
      </c>
      <c r="J7" s="94"/>
      <c r="K7" s="95"/>
      <c r="L7" s="93">
        <v>4</v>
      </c>
      <c r="M7" s="94"/>
      <c r="N7" s="95"/>
      <c r="O7" s="93">
        <v>5</v>
      </c>
      <c r="P7" s="94"/>
      <c r="Q7" s="95"/>
      <c r="R7" s="93">
        <v>6</v>
      </c>
      <c r="S7" s="94"/>
      <c r="T7" s="95"/>
      <c r="U7" s="93">
        <v>7</v>
      </c>
      <c r="V7" s="94"/>
      <c r="W7" s="95"/>
      <c r="X7" s="93">
        <v>8</v>
      </c>
      <c r="Y7" s="94"/>
      <c r="Z7" s="95"/>
      <c r="AA7" s="93">
        <v>9</v>
      </c>
      <c r="AB7" s="94"/>
      <c r="AC7" s="95"/>
      <c r="AD7" s="93">
        <v>10</v>
      </c>
      <c r="AE7" s="94"/>
      <c r="AF7" s="95"/>
      <c r="AG7" s="94">
        <v>11</v>
      </c>
      <c r="AH7" s="94"/>
      <c r="AI7" s="95"/>
      <c r="AJ7" s="93">
        <v>12</v>
      </c>
      <c r="AK7" s="94"/>
      <c r="AL7" s="95"/>
      <c r="AM7" s="93">
        <v>13</v>
      </c>
      <c r="AN7" s="94"/>
      <c r="AO7" s="95"/>
      <c r="AP7" s="93">
        <v>14</v>
      </c>
      <c r="AQ7" s="94"/>
      <c r="AR7" s="95"/>
      <c r="AS7" s="93">
        <v>15</v>
      </c>
      <c r="AT7" s="94"/>
      <c r="AU7" s="95"/>
      <c r="AV7" s="94">
        <v>16</v>
      </c>
      <c r="AW7" s="94"/>
      <c r="AX7" s="95"/>
      <c r="AY7" s="93">
        <v>17</v>
      </c>
      <c r="AZ7" s="94"/>
      <c r="BA7" s="95"/>
      <c r="BB7" s="93">
        <v>18</v>
      </c>
      <c r="BC7" s="94"/>
      <c r="BD7" s="95"/>
      <c r="BE7" s="93">
        <v>19</v>
      </c>
      <c r="BF7" s="94"/>
      <c r="BG7" s="95"/>
      <c r="BH7" s="93">
        <v>20</v>
      </c>
      <c r="BI7" s="94"/>
      <c r="BJ7" s="95"/>
      <c r="BK7" s="94">
        <v>50</v>
      </c>
      <c r="BL7" s="94"/>
      <c r="BM7" s="95"/>
      <c r="BN7" s="93">
        <v>60</v>
      </c>
      <c r="BO7" s="94"/>
      <c r="BP7" s="95"/>
      <c r="BQ7" s="93">
        <v>99</v>
      </c>
      <c r="BR7" s="94"/>
      <c r="BS7" s="94"/>
      <c r="BT7" s="96" t="s">
        <v>67</v>
      </c>
      <c r="BU7" s="98" t="s">
        <v>68</v>
      </c>
      <c r="BV7" s="87"/>
      <c r="BW7" s="99"/>
    </row>
    <row r="8" spans="1:75" s="45" customFormat="1" ht="58.5" customHeight="1" x14ac:dyDescent="0.25">
      <c r="A8" s="44"/>
      <c r="B8" s="106"/>
      <c r="C8" s="87" t="s">
        <v>69</v>
      </c>
      <c r="D8" s="87"/>
      <c r="E8" s="88"/>
      <c r="F8" s="89" t="s">
        <v>70</v>
      </c>
      <c r="G8" s="88"/>
      <c r="H8" s="90"/>
      <c r="I8" s="91" t="s">
        <v>71</v>
      </c>
      <c r="J8" s="92"/>
      <c r="K8" s="86"/>
      <c r="L8" s="84" t="s">
        <v>72</v>
      </c>
      <c r="M8" s="85"/>
      <c r="N8" s="86"/>
      <c r="O8" s="84" t="s">
        <v>73</v>
      </c>
      <c r="P8" s="85"/>
      <c r="Q8" s="86"/>
      <c r="R8" s="87" t="s">
        <v>74</v>
      </c>
      <c r="S8" s="87"/>
      <c r="T8" s="88"/>
      <c r="U8" s="89" t="s">
        <v>75</v>
      </c>
      <c r="V8" s="88"/>
      <c r="W8" s="90"/>
      <c r="X8" s="91" t="s">
        <v>76</v>
      </c>
      <c r="Y8" s="92"/>
      <c r="Z8" s="86"/>
      <c r="AA8" s="84" t="s">
        <v>77</v>
      </c>
      <c r="AB8" s="85"/>
      <c r="AC8" s="86"/>
      <c r="AD8" s="84" t="s">
        <v>78</v>
      </c>
      <c r="AE8" s="85"/>
      <c r="AF8" s="86"/>
      <c r="AG8" s="87" t="s">
        <v>79</v>
      </c>
      <c r="AH8" s="87"/>
      <c r="AI8" s="88"/>
      <c r="AJ8" s="89" t="s">
        <v>80</v>
      </c>
      <c r="AK8" s="88"/>
      <c r="AL8" s="90"/>
      <c r="AM8" s="91" t="s">
        <v>81</v>
      </c>
      <c r="AN8" s="92"/>
      <c r="AO8" s="86"/>
      <c r="AP8" s="84" t="s">
        <v>82</v>
      </c>
      <c r="AQ8" s="85"/>
      <c r="AR8" s="86"/>
      <c r="AS8" s="84" t="s">
        <v>83</v>
      </c>
      <c r="AT8" s="85"/>
      <c r="AU8" s="86"/>
      <c r="AV8" s="87" t="s">
        <v>84</v>
      </c>
      <c r="AW8" s="87"/>
      <c r="AX8" s="88"/>
      <c r="AY8" s="89" t="s">
        <v>85</v>
      </c>
      <c r="AZ8" s="88"/>
      <c r="BA8" s="90"/>
      <c r="BB8" s="91" t="s">
        <v>86</v>
      </c>
      <c r="BC8" s="92"/>
      <c r="BD8" s="86"/>
      <c r="BE8" s="84" t="s">
        <v>87</v>
      </c>
      <c r="BF8" s="85"/>
      <c r="BG8" s="86"/>
      <c r="BH8" s="84" t="s">
        <v>88</v>
      </c>
      <c r="BI8" s="85"/>
      <c r="BJ8" s="86"/>
      <c r="BK8" s="87" t="s">
        <v>89</v>
      </c>
      <c r="BL8" s="87"/>
      <c r="BM8" s="88"/>
      <c r="BN8" s="89" t="s">
        <v>90</v>
      </c>
      <c r="BO8" s="88"/>
      <c r="BP8" s="90"/>
      <c r="BQ8" s="91" t="s">
        <v>91</v>
      </c>
      <c r="BR8" s="92"/>
      <c r="BS8" s="85"/>
      <c r="BT8" s="97"/>
      <c r="BU8" s="100"/>
      <c r="BV8" s="101"/>
      <c r="BW8" s="102"/>
    </row>
    <row r="9" spans="1:75" s="45" customFormat="1" ht="11.25" customHeight="1" x14ac:dyDescent="0.25">
      <c r="A9" s="44"/>
      <c r="B9" s="46"/>
      <c r="C9" s="81" t="s">
        <v>92</v>
      </c>
      <c r="D9" s="82"/>
      <c r="E9" s="47" t="s">
        <v>93</v>
      </c>
      <c r="F9" s="81" t="s">
        <v>92</v>
      </c>
      <c r="G9" s="82"/>
      <c r="H9" s="48" t="s">
        <v>93</v>
      </c>
      <c r="I9" s="81" t="s">
        <v>92</v>
      </c>
      <c r="J9" s="82"/>
      <c r="K9" s="49" t="s">
        <v>93</v>
      </c>
      <c r="L9" s="81" t="s">
        <v>92</v>
      </c>
      <c r="M9" s="82"/>
      <c r="N9" s="49" t="s">
        <v>93</v>
      </c>
      <c r="O9" s="81" t="s">
        <v>92</v>
      </c>
      <c r="P9" s="82"/>
      <c r="Q9" s="49" t="s">
        <v>93</v>
      </c>
      <c r="R9" s="83" t="s">
        <v>92</v>
      </c>
      <c r="S9" s="82"/>
      <c r="T9" s="47" t="s">
        <v>93</v>
      </c>
      <c r="U9" s="81" t="s">
        <v>92</v>
      </c>
      <c r="V9" s="82"/>
      <c r="W9" s="48" t="s">
        <v>93</v>
      </c>
      <c r="X9" s="81" t="s">
        <v>92</v>
      </c>
      <c r="Y9" s="82"/>
      <c r="Z9" s="49" t="s">
        <v>93</v>
      </c>
      <c r="AA9" s="81" t="s">
        <v>92</v>
      </c>
      <c r="AB9" s="82"/>
      <c r="AC9" s="49" t="s">
        <v>93</v>
      </c>
      <c r="AD9" s="81" t="s">
        <v>92</v>
      </c>
      <c r="AE9" s="82"/>
      <c r="AF9" s="49" t="s">
        <v>93</v>
      </c>
      <c r="AG9" s="83" t="s">
        <v>92</v>
      </c>
      <c r="AH9" s="82"/>
      <c r="AI9" s="47" t="s">
        <v>93</v>
      </c>
      <c r="AJ9" s="81" t="s">
        <v>92</v>
      </c>
      <c r="AK9" s="82"/>
      <c r="AL9" s="48" t="s">
        <v>93</v>
      </c>
      <c r="AM9" s="81" t="s">
        <v>92</v>
      </c>
      <c r="AN9" s="82"/>
      <c r="AO9" s="49" t="s">
        <v>93</v>
      </c>
      <c r="AP9" s="81" t="s">
        <v>92</v>
      </c>
      <c r="AQ9" s="82"/>
      <c r="AR9" s="49" t="s">
        <v>93</v>
      </c>
      <c r="AS9" s="81" t="s">
        <v>92</v>
      </c>
      <c r="AT9" s="82"/>
      <c r="AU9" s="49" t="s">
        <v>93</v>
      </c>
      <c r="AV9" s="83" t="s">
        <v>92</v>
      </c>
      <c r="AW9" s="82"/>
      <c r="AX9" s="47" t="s">
        <v>93</v>
      </c>
      <c r="AY9" s="81" t="s">
        <v>92</v>
      </c>
      <c r="AZ9" s="82"/>
      <c r="BA9" s="48" t="s">
        <v>93</v>
      </c>
      <c r="BB9" s="81" t="s">
        <v>92</v>
      </c>
      <c r="BC9" s="82"/>
      <c r="BD9" s="49" t="s">
        <v>93</v>
      </c>
      <c r="BE9" s="81" t="s">
        <v>92</v>
      </c>
      <c r="BF9" s="82"/>
      <c r="BG9" s="49" t="s">
        <v>93</v>
      </c>
      <c r="BH9" s="81" t="s">
        <v>92</v>
      </c>
      <c r="BI9" s="82"/>
      <c r="BJ9" s="49" t="s">
        <v>93</v>
      </c>
      <c r="BK9" s="83" t="s">
        <v>92</v>
      </c>
      <c r="BL9" s="82"/>
      <c r="BM9" s="47" t="s">
        <v>93</v>
      </c>
      <c r="BN9" s="81" t="s">
        <v>92</v>
      </c>
      <c r="BO9" s="82"/>
      <c r="BP9" s="48" t="s">
        <v>93</v>
      </c>
      <c r="BQ9" s="81" t="s">
        <v>92</v>
      </c>
      <c r="BR9" s="82"/>
      <c r="BS9" s="49" t="s">
        <v>93</v>
      </c>
      <c r="BT9" s="50" t="s">
        <v>92</v>
      </c>
      <c r="BU9" s="81" t="s">
        <v>92</v>
      </c>
      <c r="BV9" s="82"/>
      <c r="BW9" s="49" t="s">
        <v>93</v>
      </c>
    </row>
    <row r="10" spans="1:75" s="45" customFormat="1" ht="39" customHeight="1" x14ac:dyDescent="0.25">
      <c r="A10" s="8"/>
      <c r="B10" s="46"/>
      <c r="C10" s="51"/>
      <c r="D10" s="52" t="s">
        <v>94</v>
      </c>
      <c r="E10" s="53"/>
      <c r="F10" s="54"/>
      <c r="G10" s="52" t="s">
        <v>94</v>
      </c>
      <c r="H10" s="55"/>
      <c r="I10" s="54"/>
      <c r="J10" s="56" t="s">
        <v>94</v>
      </c>
      <c r="K10" s="53"/>
      <c r="L10" s="57"/>
      <c r="M10" s="56" t="s">
        <v>94</v>
      </c>
      <c r="N10" s="53"/>
      <c r="O10" s="54"/>
      <c r="P10" s="56" t="s">
        <v>94</v>
      </c>
      <c r="Q10" s="53"/>
      <c r="R10" s="51"/>
      <c r="S10" s="52" t="s">
        <v>94</v>
      </c>
      <c r="T10" s="53"/>
      <c r="U10" s="54"/>
      <c r="V10" s="52" t="s">
        <v>94</v>
      </c>
      <c r="W10" s="55"/>
      <c r="X10" s="54"/>
      <c r="Y10" s="56" t="s">
        <v>94</v>
      </c>
      <c r="Z10" s="53"/>
      <c r="AA10" s="57"/>
      <c r="AB10" s="56" t="s">
        <v>94</v>
      </c>
      <c r="AC10" s="53"/>
      <c r="AD10" s="54"/>
      <c r="AE10" s="56" t="s">
        <v>94</v>
      </c>
      <c r="AF10" s="53"/>
      <c r="AG10" s="51"/>
      <c r="AH10" s="52" t="s">
        <v>94</v>
      </c>
      <c r="AI10" s="53"/>
      <c r="AJ10" s="54"/>
      <c r="AK10" s="52" t="s">
        <v>94</v>
      </c>
      <c r="AL10" s="55"/>
      <c r="AM10" s="54"/>
      <c r="AN10" s="56" t="s">
        <v>94</v>
      </c>
      <c r="AO10" s="53"/>
      <c r="AP10" s="57"/>
      <c r="AQ10" s="56" t="s">
        <v>94</v>
      </c>
      <c r="AR10" s="53"/>
      <c r="AS10" s="54"/>
      <c r="AT10" s="56" t="s">
        <v>94</v>
      </c>
      <c r="AU10" s="53"/>
      <c r="AV10" s="51"/>
      <c r="AW10" s="52" t="s">
        <v>94</v>
      </c>
      <c r="AX10" s="53"/>
      <c r="AY10" s="54"/>
      <c r="AZ10" s="52" t="s">
        <v>94</v>
      </c>
      <c r="BA10" s="55"/>
      <c r="BB10" s="54"/>
      <c r="BC10" s="56" t="s">
        <v>94</v>
      </c>
      <c r="BD10" s="53"/>
      <c r="BE10" s="57"/>
      <c r="BF10" s="56" t="s">
        <v>94</v>
      </c>
      <c r="BG10" s="53"/>
      <c r="BH10" s="54"/>
      <c r="BI10" s="56" t="s">
        <v>94</v>
      </c>
      <c r="BJ10" s="53"/>
      <c r="BK10" s="51"/>
      <c r="BL10" s="52" t="s">
        <v>94</v>
      </c>
      <c r="BM10" s="53"/>
      <c r="BN10" s="54"/>
      <c r="BO10" s="52" t="s">
        <v>94</v>
      </c>
      <c r="BP10" s="55"/>
      <c r="BQ10" s="54"/>
      <c r="BR10" s="56" t="s">
        <v>94</v>
      </c>
      <c r="BS10" s="53"/>
      <c r="BT10" s="57"/>
      <c r="BU10" s="54"/>
      <c r="BV10" s="56" t="s">
        <v>94</v>
      </c>
      <c r="BW10" s="53"/>
    </row>
    <row r="11" spans="1:75" s="2" customFormat="1" ht="11.25" customHeight="1" x14ac:dyDescent="0.25">
      <c r="A11" s="58"/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60"/>
      <c r="M11" s="60"/>
      <c r="N11" s="61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1"/>
      <c r="AA11" s="60"/>
      <c r="AB11" s="60"/>
      <c r="AC11" s="61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1"/>
      <c r="AP11" s="60"/>
      <c r="AQ11" s="60"/>
      <c r="AR11" s="61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1"/>
      <c r="BE11" s="60"/>
      <c r="BF11" s="60"/>
      <c r="BG11" s="61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1"/>
      <c r="BT11" s="60"/>
      <c r="BU11" s="60"/>
      <c r="BV11" s="60"/>
      <c r="BW11" s="60"/>
    </row>
    <row r="12" spans="1:75" s="2" customFormat="1" ht="11.25" customHeight="1" x14ac:dyDescent="0.25">
      <c r="A12" s="58"/>
      <c r="B12" s="32" t="s">
        <v>95</v>
      </c>
      <c r="C12" s="60"/>
      <c r="D12" s="60"/>
      <c r="E12" s="60"/>
      <c r="F12" s="60"/>
      <c r="G12" s="60"/>
      <c r="H12" s="60"/>
      <c r="I12" s="60"/>
      <c r="J12" s="60"/>
      <c r="K12" s="61"/>
      <c r="L12" s="60"/>
      <c r="M12" s="60"/>
      <c r="N12" s="61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1"/>
      <c r="AA12" s="60"/>
      <c r="AB12" s="60"/>
      <c r="AC12" s="61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1"/>
      <c r="AP12" s="60"/>
      <c r="AQ12" s="60"/>
      <c r="AR12" s="61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1"/>
      <c r="BE12" s="60"/>
      <c r="BF12" s="60"/>
      <c r="BG12" s="61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1"/>
      <c r="BT12" s="62">
        <v>0</v>
      </c>
      <c r="BU12" s="60">
        <v>0</v>
      </c>
      <c r="BV12" s="60"/>
      <c r="BW12" s="60"/>
    </row>
    <row r="13" spans="1:75" s="2" customFormat="1" ht="11.25" customHeight="1" x14ac:dyDescent="0.25">
      <c r="A13" s="58"/>
      <c r="B13" s="32"/>
      <c r="C13" s="60"/>
      <c r="D13" s="60"/>
      <c r="E13" s="60"/>
      <c r="F13" s="60"/>
      <c r="G13" s="60"/>
      <c r="H13" s="60"/>
      <c r="I13" s="60"/>
      <c r="J13" s="60"/>
      <c r="K13" s="61"/>
      <c r="L13" s="60"/>
      <c r="M13" s="60"/>
      <c r="N13" s="61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1"/>
      <c r="AA13" s="60"/>
      <c r="AB13" s="60"/>
      <c r="AC13" s="61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1"/>
      <c r="AP13" s="60"/>
      <c r="AQ13" s="60"/>
      <c r="AR13" s="61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1"/>
      <c r="BE13" s="60"/>
      <c r="BF13" s="60"/>
      <c r="BG13" s="61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1"/>
      <c r="BT13" s="60"/>
      <c r="BU13" s="60"/>
      <c r="BV13" s="60"/>
      <c r="BW13" s="60"/>
    </row>
    <row r="14" spans="1:75" x14ac:dyDescent="0.25">
      <c r="A14" s="16"/>
      <c r="B14" s="14" t="s">
        <v>96</v>
      </c>
      <c r="C14" s="17"/>
      <c r="D14" s="12"/>
      <c r="E14" s="12"/>
      <c r="F14" s="12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17"/>
      <c r="S14" s="12"/>
      <c r="T14" s="12"/>
      <c r="U14" s="12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17"/>
      <c r="AH14" s="12"/>
      <c r="AI14" s="12"/>
      <c r="AJ14" s="12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17"/>
      <c r="AW14" s="12"/>
      <c r="AX14" s="12"/>
      <c r="AY14" s="12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17"/>
      <c r="BL14" s="12"/>
      <c r="BM14" s="12"/>
      <c r="BN14" s="12"/>
      <c r="BO14" s="58"/>
      <c r="BP14" s="58"/>
      <c r="BQ14" s="58"/>
      <c r="BR14" s="58"/>
      <c r="BS14" s="58"/>
      <c r="BT14" s="58"/>
      <c r="BU14" s="58"/>
      <c r="BV14" s="58"/>
      <c r="BW14" s="58"/>
    </row>
    <row r="15" spans="1:75" x14ac:dyDescent="0.25">
      <c r="A15" s="59">
        <v>101</v>
      </c>
      <c r="B15" s="63" t="s">
        <v>97</v>
      </c>
      <c r="C15" s="62">
        <v>78170732.579999998</v>
      </c>
      <c r="D15" s="62">
        <v>0</v>
      </c>
      <c r="E15" s="62">
        <v>97449032.629999995</v>
      </c>
      <c r="F15" s="62">
        <v>0</v>
      </c>
      <c r="G15" s="62">
        <v>0</v>
      </c>
      <c r="H15" s="62">
        <v>0</v>
      </c>
      <c r="I15" s="62">
        <v>42738741.060000002</v>
      </c>
      <c r="J15" s="62">
        <v>0</v>
      </c>
      <c r="K15" s="62">
        <v>46153227.159999996</v>
      </c>
      <c r="L15" s="62">
        <v>22585980.91</v>
      </c>
      <c r="M15" s="62">
        <v>0</v>
      </c>
      <c r="N15" s="62">
        <v>24908186.199999999</v>
      </c>
      <c r="O15" s="62">
        <v>9563204.0700000003</v>
      </c>
      <c r="P15" s="62">
        <v>0</v>
      </c>
      <c r="Q15" s="62">
        <v>10387157.800000001</v>
      </c>
      <c r="R15" s="62">
        <v>607281.12</v>
      </c>
      <c r="S15" s="62">
        <v>0</v>
      </c>
      <c r="T15" s="62">
        <v>672454.53</v>
      </c>
      <c r="U15" s="62">
        <v>2097494.7599999998</v>
      </c>
      <c r="V15" s="62">
        <v>0</v>
      </c>
      <c r="W15" s="62">
        <v>2290885.4900000002</v>
      </c>
      <c r="X15" s="62">
        <v>3503595.76</v>
      </c>
      <c r="Y15" s="62">
        <v>0</v>
      </c>
      <c r="Z15" s="62">
        <v>3921200.09</v>
      </c>
      <c r="AA15" s="62">
        <v>2629500.38</v>
      </c>
      <c r="AB15" s="62">
        <v>0</v>
      </c>
      <c r="AC15" s="62">
        <v>2849254.39</v>
      </c>
      <c r="AD15" s="62">
        <v>3977068.51</v>
      </c>
      <c r="AE15" s="62">
        <v>0</v>
      </c>
      <c r="AF15" s="62">
        <v>4510109.6500000004</v>
      </c>
      <c r="AG15" s="62">
        <v>1238711.53</v>
      </c>
      <c r="AH15" s="62">
        <v>0</v>
      </c>
      <c r="AI15" s="62">
        <v>1334484.97</v>
      </c>
      <c r="AJ15" s="62">
        <v>38490429.579999998</v>
      </c>
      <c r="AK15" s="62">
        <v>0</v>
      </c>
      <c r="AL15" s="62">
        <v>43639424.140000001</v>
      </c>
      <c r="AM15" s="62">
        <v>35544.339999999997</v>
      </c>
      <c r="AN15" s="62">
        <v>0</v>
      </c>
      <c r="AO15" s="62">
        <v>36775.25</v>
      </c>
      <c r="AP15" s="62">
        <v>4291326.41</v>
      </c>
      <c r="AQ15" s="62">
        <v>0</v>
      </c>
      <c r="AR15" s="62">
        <v>4702144.93</v>
      </c>
      <c r="AS15" s="62">
        <v>476478.76</v>
      </c>
      <c r="AT15" s="62">
        <v>0</v>
      </c>
      <c r="AU15" s="62">
        <v>513429.9</v>
      </c>
      <c r="AV15" s="62">
        <v>0</v>
      </c>
      <c r="AW15" s="62">
        <v>0</v>
      </c>
      <c r="AX15" s="62">
        <v>0</v>
      </c>
      <c r="AY15" s="62">
        <v>830128.77</v>
      </c>
      <c r="AZ15" s="62">
        <v>0</v>
      </c>
      <c r="BA15" s="62">
        <v>903731.17</v>
      </c>
      <c r="BB15" s="62">
        <v>0</v>
      </c>
      <c r="BC15" s="62">
        <v>0</v>
      </c>
      <c r="BD15" s="62">
        <v>0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62">
        <v>0</v>
      </c>
      <c r="BO15" s="62">
        <v>0</v>
      </c>
      <c r="BP15" s="62">
        <v>0</v>
      </c>
      <c r="BQ15" s="62">
        <v>0</v>
      </c>
      <c r="BR15" s="62">
        <v>0</v>
      </c>
      <c r="BS15" s="62">
        <v>0</v>
      </c>
      <c r="BT15" s="62"/>
      <c r="BU15" s="64">
        <f>+C15+F15+I15+L15+O15+R15+U15+X15+AA15+AD15+AG15+AJ15+AM15+AP15+AS15+AV15+AY15+BB15+BE15+BH15+BK15+BN15+BQ15</f>
        <v>211236218.53999999</v>
      </c>
      <c r="BV15" s="64">
        <f t="shared" ref="BV15:BW24" si="0">+D15+G15+J15+M15+P15+S15+V15+Y15+AB15+AE15+AH15+AK15+AN15+AQ15+AT15+AW15+AZ15+BC15+BF15+BI15+BL15+BO15+BR15</f>
        <v>0</v>
      </c>
      <c r="BW15" s="64">
        <f t="shared" si="0"/>
        <v>244271498.30000001</v>
      </c>
    </row>
    <row r="16" spans="1:75" x14ac:dyDescent="0.25">
      <c r="A16" s="59">
        <f>A15 + 1</f>
        <v>102</v>
      </c>
      <c r="B16" s="63" t="s">
        <v>98</v>
      </c>
      <c r="C16" s="62">
        <v>14241185.23</v>
      </c>
      <c r="D16" s="62">
        <v>0</v>
      </c>
      <c r="E16" s="62">
        <v>15988470.66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1000</v>
      </c>
      <c r="AB16" s="62">
        <v>0</v>
      </c>
      <c r="AC16" s="62">
        <v>1000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11700</v>
      </c>
      <c r="AK16" s="62">
        <v>0</v>
      </c>
      <c r="AL16" s="62">
        <v>35813.32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0</v>
      </c>
      <c r="BI16" s="62">
        <v>0</v>
      </c>
      <c r="BJ16" s="62">
        <v>0</v>
      </c>
      <c r="BK16" s="62">
        <v>0</v>
      </c>
      <c r="BL16" s="62">
        <v>0</v>
      </c>
      <c r="BM16" s="62">
        <v>0</v>
      </c>
      <c r="BN16" s="62">
        <v>0</v>
      </c>
      <c r="BO16" s="62">
        <v>0</v>
      </c>
      <c r="BP16" s="62">
        <v>0</v>
      </c>
      <c r="BQ16" s="62">
        <v>0</v>
      </c>
      <c r="BR16" s="62">
        <v>0</v>
      </c>
      <c r="BS16" s="62">
        <v>0</v>
      </c>
      <c r="BT16" s="62"/>
      <c r="BU16" s="64">
        <f t="shared" ref="BU16:BU24" si="1">+C16+F16+I16+L16+O16+R16+U16+X16+AA16+AD16+AG16+AJ16+AM16+AP16+AS16+AV16+AY16+BB16+BE16+BH16+BK16+BN16+BQ16</f>
        <v>14253885.23</v>
      </c>
      <c r="BV16" s="64">
        <f t="shared" si="0"/>
        <v>0</v>
      </c>
      <c r="BW16" s="64">
        <f t="shared" si="0"/>
        <v>16025283.98</v>
      </c>
    </row>
    <row r="17" spans="1:75" x14ac:dyDescent="0.25">
      <c r="A17" s="59">
        <f t="shared" ref="A17:A24" si="2">A16 + 1</f>
        <v>103</v>
      </c>
      <c r="B17" s="63" t="s">
        <v>99</v>
      </c>
      <c r="C17" s="62">
        <v>39871234.390000001</v>
      </c>
      <c r="D17" s="62">
        <v>0</v>
      </c>
      <c r="E17" s="62">
        <v>63928163.969999999</v>
      </c>
      <c r="F17" s="62">
        <v>37000</v>
      </c>
      <c r="G17" s="62">
        <v>0</v>
      </c>
      <c r="H17" s="62">
        <v>212710.05</v>
      </c>
      <c r="I17" s="62">
        <v>19422200</v>
      </c>
      <c r="J17" s="62">
        <v>0</v>
      </c>
      <c r="K17" s="62">
        <v>28893785</v>
      </c>
      <c r="L17" s="62">
        <v>40009693.869999997</v>
      </c>
      <c r="M17" s="62">
        <v>0</v>
      </c>
      <c r="N17" s="62">
        <v>61344393.18</v>
      </c>
      <c r="O17" s="62">
        <v>12466657.359999999</v>
      </c>
      <c r="P17" s="62">
        <v>0</v>
      </c>
      <c r="Q17" s="62">
        <v>19308458.969999999</v>
      </c>
      <c r="R17" s="62">
        <v>1931212.29</v>
      </c>
      <c r="S17" s="62">
        <v>0</v>
      </c>
      <c r="T17" s="62">
        <v>2417571.9700000002</v>
      </c>
      <c r="U17" s="62">
        <v>5752040</v>
      </c>
      <c r="V17" s="62">
        <v>0</v>
      </c>
      <c r="W17" s="62">
        <v>8041235.4400000004</v>
      </c>
      <c r="X17" s="62">
        <v>594420</v>
      </c>
      <c r="Y17" s="62">
        <v>0</v>
      </c>
      <c r="Z17" s="62">
        <v>677113.89</v>
      </c>
      <c r="AA17" s="62">
        <v>188611891.55000001</v>
      </c>
      <c r="AB17" s="62">
        <v>0</v>
      </c>
      <c r="AC17" s="62">
        <v>234360496.58000001</v>
      </c>
      <c r="AD17" s="62">
        <v>29979365</v>
      </c>
      <c r="AE17" s="62">
        <v>0</v>
      </c>
      <c r="AF17" s="62">
        <v>47942604.969999999</v>
      </c>
      <c r="AG17" s="62">
        <v>1412149</v>
      </c>
      <c r="AH17" s="62">
        <v>0</v>
      </c>
      <c r="AI17" s="62">
        <v>1912523.91</v>
      </c>
      <c r="AJ17" s="62">
        <v>67046611.549999997</v>
      </c>
      <c r="AK17" s="62">
        <v>0</v>
      </c>
      <c r="AL17" s="62">
        <v>105397886.56</v>
      </c>
      <c r="AM17" s="62">
        <v>1005200</v>
      </c>
      <c r="AN17" s="62">
        <v>0</v>
      </c>
      <c r="AO17" s="62">
        <v>1457888.43</v>
      </c>
      <c r="AP17" s="62">
        <v>7649300.6299999999</v>
      </c>
      <c r="AQ17" s="62">
        <v>0</v>
      </c>
      <c r="AR17" s="62">
        <v>10968373.08</v>
      </c>
      <c r="AS17" s="62">
        <v>1143000</v>
      </c>
      <c r="AT17" s="62">
        <v>0</v>
      </c>
      <c r="AU17" s="62">
        <v>1455612.43</v>
      </c>
      <c r="AV17" s="62">
        <v>0</v>
      </c>
      <c r="AW17" s="62">
        <v>0</v>
      </c>
      <c r="AX17" s="62">
        <v>0</v>
      </c>
      <c r="AY17" s="62">
        <v>1149000</v>
      </c>
      <c r="AZ17" s="62">
        <v>0</v>
      </c>
      <c r="BA17" s="62">
        <v>2034465.24</v>
      </c>
      <c r="BB17" s="62">
        <v>0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</v>
      </c>
      <c r="BM17" s="62">
        <v>0</v>
      </c>
      <c r="BN17" s="62">
        <v>0</v>
      </c>
      <c r="BO17" s="62">
        <v>0</v>
      </c>
      <c r="BP17" s="62">
        <v>0</v>
      </c>
      <c r="BQ17" s="62">
        <v>0</v>
      </c>
      <c r="BR17" s="62">
        <v>0</v>
      </c>
      <c r="BS17" s="62">
        <v>0</v>
      </c>
      <c r="BT17" s="62"/>
      <c r="BU17" s="64">
        <f t="shared" si="1"/>
        <v>418080975.64000005</v>
      </c>
      <c r="BV17" s="64">
        <f t="shared" si="0"/>
        <v>0</v>
      </c>
      <c r="BW17" s="64">
        <f t="shared" si="0"/>
        <v>590353283.66999996</v>
      </c>
    </row>
    <row r="18" spans="1:75" x14ac:dyDescent="0.25">
      <c r="A18" s="59">
        <f t="shared" si="2"/>
        <v>104</v>
      </c>
      <c r="B18" s="63" t="s">
        <v>21</v>
      </c>
      <c r="C18" s="62">
        <v>7862666.71</v>
      </c>
      <c r="D18" s="62">
        <v>0</v>
      </c>
      <c r="E18" s="62">
        <v>16069094.58</v>
      </c>
      <c r="F18" s="62">
        <v>0</v>
      </c>
      <c r="G18" s="62">
        <v>0</v>
      </c>
      <c r="H18" s="62">
        <v>0</v>
      </c>
      <c r="I18" s="62">
        <v>52200</v>
      </c>
      <c r="J18" s="62">
        <v>0</v>
      </c>
      <c r="K18" s="62">
        <v>80995</v>
      </c>
      <c r="L18" s="62">
        <v>2569000</v>
      </c>
      <c r="M18" s="62">
        <v>0</v>
      </c>
      <c r="N18" s="62">
        <v>4674488.1100000003</v>
      </c>
      <c r="O18" s="62">
        <v>6770100</v>
      </c>
      <c r="P18" s="62">
        <v>0</v>
      </c>
      <c r="Q18" s="62">
        <v>8972691.1699999999</v>
      </c>
      <c r="R18" s="62">
        <v>202000</v>
      </c>
      <c r="S18" s="62">
        <v>0</v>
      </c>
      <c r="T18" s="62">
        <v>635628.44999999995</v>
      </c>
      <c r="U18" s="62">
        <v>750000</v>
      </c>
      <c r="V18" s="62">
        <v>0</v>
      </c>
      <c r="W18" s="62">
        <v>936152.16</v>
      </c>
      <c r="X18" s="62">
        <v>0</v>
      </c>
      <c r="Y18" s="62">
        <v>0</v>
      </c>
      <c r="Z18" s="62">
        <v>4880</v>
      </c>
      <c r="AA18" s="62">
        <v>632000</v>
      </c>
      <c r="AB18" s="62">
        <v>0</v>
      </c>
      <c r="AC18" s="62">
        <v>632000</v>
      </c>
      <c r="AD18" s="62">
        <v>25755267.25</v>
      </c>
      <c r="AE18" s="62">
        <v>0</v>
      </c>
      <c r="AF18" s="62">
        <v>29347811.800000001</v>
      </c>
      <c r="AG18" s="62">
        <v>1180000</v>
      </c>
      <c r="AH18" s="62">
        <v>0</v>
      </c>
      <c r="AI18" s="62">
        <v>1252296</v>
      </c>
      <c r="AJ18" s="62">
        <v>10524459.869999999</v>
      </c>
      <c r="AK18" s="62">
        <v>0</v>
      </c>
      <c r="AL18" s="62">
        <v>23508502.780000001</v>
      </c>
      <c r="AM18" s="62">
        <v>0</v>
      </c>
      <c r="AN18" s="62">
        <v>0</v>
      </c>
      <c r="AO18" s="62">
        <v>0</v>
      </c>
      <c r="AP18" s="62">
        <v>2278300</v>
      </c>
      <c r="AQ18" s="62">
        <v>0</v>
      </c>
      <c r="AR18" s="62">
        <v>3352277.59</v>
      </c>
      <c r="AS18" s="62">
        <v>0</v>
      </c>
      <c r="AT18" s="62">
        <v>0</v>
      </c>
      <c r="AU18" s="62">
        <v>3131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  <c r="BF18" s="62">
        <v>0</v>
      </c>
      <c r="BG18" s="62">
        <v>0</v>
      </c>
      <c r="BH18" s="62">
        <v>0</v>
      </c>
      <c r="BI18" s="62">
        <v>0</v>
      </c>
      <c r="BJ18" s="62">
        <v>0</v>
      </c>
      <c r="BK18" s="62">
        <v>0</v>
      </c>
      <c r="BL18" s="62">
        <v>0</v>
      </c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/>
      <c r="BU18" s="64">
        <f t="shared" si="1"/>
        <v>58575993.829999998</v>
      </c>
      <c r="BV18" s="64">
        <f t="shared" si="0"/>
        <v>0</v>
      </c>
      <c r="BW18" s="64">
        <f t="shared" si="0"/>
        <v>89469948.640000001</v>
      </c>
    </row>
    <row r="19" spans="1:75" x14ac:dyDescent="0.25">
      <c r="A19" s="59">
        <f t="shared" si="2"/>
        <v>105</v>
      </c>
      <c r="B19" s="63" t="s">
        <v>100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>
        <v>0</v>
      </c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0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0</v>
      </c>
      <c r="BT19" s="62"/>
      <c r="BU19" s="64">
        <f t="shared" si="1"/>
        <v>0</v>
      </c>
      <c r="BV19" s="64">
        <f t="shared" si="0"/>
        <v>0</v>
      </c>
      <c r="BW19" s="64">
        <f t="shared" si="0"/>
        <v>0</v>
      </c>
    </row>
    <row r="20" spans="1:75" x14ac:dyDescent="0.25">
      <c r="A20" s="59">
        <f t="shared" si="2"/>
        <v>106</v>
      </c>
      <c r="B20" s="63" t="s">
        <v>101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0</v>
      </c>
      <c r="BB20" s="62">
        <v>0</v>
      </c>
      <c r="BC20" s="62">
        <v>0</v>
      </c>
      <c r="BD20" s="62">
        <v>0</v>
      </c>
      <c r="BE20" s="62">
        <v>0</v>
      </c>
      <c r="BF20" s="62">
        <v>0</v>
      </c>
      <c r="BG20" s="62">
        <v>0</v>
      </c>
      <c r="BH20" s="62">
        <v>0</v>
      </c>
      <c r="BI20" s="62">
        <v>0</v>
      </c>
      <c r="BJ20" s="62">
        <v>0</v>
      </c>
      <c r="BK20" s="62">
        <v>0</v>
      </c>
      <c r="BL20" s="62">
        <v>0</v>
      </c>
      <c r="BM20" s="62">
        <v>0</v>
      </c>
      <c r="BN20" s="62">
        <v>0</v>
      </c>
      <c r="BO20" s="62">
        <v>0</v>
      </c>
      <c r="BP20" s="62">
        <v>0</v>
      </c>
      <c r="BQ20" s="62">
        <v>0</v>
      </c>
      <c r="BR20" s="62">
        <v>0</v>
      </c>
      <c r="BS20" s="62">
        <v>0</v>
      </c>
      <c r="BT20" s="62"/>
      <c r="BU20" s="64">
        <f t="shared" si="1"/>
        <v>0</v>
      </c>
      <c r="BV20" s="64">
        <f t="shared" si="0"/>
        <v>0</v>
      </c>
      <c r="BW20" s="64">
        <f t="shared" si="0"/>
        <v>0</v>
      </c>
    </row>
    <row r="21" spans="1:75" x14ac:dyDescent="0.25">
      <c r="A21" s="59">
        <f t="shared" si="2"/>
        <v>107</v>
      </c>
      <c r="B21" s="63" t="s">
        <v>102</v>
      </c>
      <c r="C21" s="62">
        <v>5191141.99</v>
      </c>
      <c r="D21" s="62">
        <v>0</v>
      </c>
      <c r="E21" s="62">
        <v>5191351.0999999996</v>
      </c>
      <c r="F21" s="62">
        <v>14806.37</v>
      </c>
      <c r="G21" s="62">
        <v>0</v>
      </c>
      <c r="H21" s="62">
        <v>14806.37</v>
      </c>
      <c r="I21" s="62">
        <v>0</v>
      </c>
      <c r="J21" s="62">
        <v>0</v>
      </c>
      <c r="K21" s="62">
        <v>0</v>
      </c>
      <c r="L21" s="62">
        <v>1681556.17</v>
      </c>
      <c r="M21" s="62">
        <v>0</v>
      </c>
      <c r="N21" s="62">
        <v>1681556.17</v>
      </c>
      <c r="O21" s="62">
        <v>904432.07</v>
      </c>
      <c r="P21" s="62">
        <v>0</v>
      </c>
      <c r="Q21" s="62">
        <v>904432.07</v>
      </c>
      <c r="R21" s="62">
        <v>608926.38</v>
      </c>
      <c r="S21" s="62">
        <v>0</v>
      </c>
      <c r="T21" s="62">
        <v>608926.38</v>
      </c>
      <c r="U21" s="62">
        <v>0</v>
      </c>
      <c r="V21" s="62">
        <v>0</v>
      </c>
      <c r="W21" s="62">
        <v>0</v>
      </c>
      <c r="X21" s="62">
        <v>7635.49</v>
      </c>
      <c r="Y21" s="62">
        <v>0</v>
      </c>
      <c r="Z21" s="62">
        <v>7635.49</v>
      </c>
      <c r="AA21" s="62">
        <v>4189190.13</v>
      </c>
      <c r="AB21" s="62">
        <v>0</v>
      </c>
      <c r="AC21" s="62">
        <v>4328166.57</v>
      </c>
      <c r="AD21" s="62">
        <v>14827200.789999999</v>
      </c>
      <c r="AE21" s="62">
        <v>0</v>
      </c>
      <c r="AF21" s="62">
        <v>14833912.789999999</v>
      </c>
      <c r="AG21" s="62">
        <v>0</v>
      </c>
      <c r="AH21" s="62">
        <v>0</v>
      </c>
      <c r="AI21" s="62">
        <v>20.55</v>
      </c>
      <c r="AJ21" s="62">
        <v>618488.24</v>
      </c>
      <c r="AK21" s="62">
        <v>0</v>
      </c>
      <c r="AL21" s="62">
        <v>618488.24</v>
      </c>
      <c r="AM21" s="62">
        <v>0</v>
      </c>
      <c r="AN21" s="62">
        <v>0</v>
      </c>
      <c r="AO21" s="62">
        <v>0</v>
      </c>
      <c r="AP21" s="62">
        <v>336069.8</v>
      </c>
      <c r="AQ21" s="62">
        <v>0</v>
      </c>
      <c r="AR21" s="62">
        <v>336069.8</v>
      </c>
      <c r="AS21" s="62">
        <v>0</v>
      </c>
      <c r="AT21" s="62">
        <v>0</v>
      </c>
      <c r="AU21" s="62">
        <v>0</v>
      </c>
      <c r="AV21" s="62">
        <v>0</v>
      </c>
      <c r="AW21" s="62">
        <v>0</v>
      </c>
      <c r="AX21" s="62">
        <v>0</v>
      </c>
      <c r="AY21" s="62">
        <v>11069.23</v>
      </c>
      <c r="AZ21" s="62">
        <v>0</v>
      </c>
      <c r="BA21" s="62">
        <v>11069.23</v>
      </c>
      <c r="BB21" s="62">
        <v>0</v>
      </c>
      <c r="BC21" s="62">
        <v>0</v>
      </c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3529974.58</v>
      </c>
      <c r="BL21" s="62">
        <v>0</v>
      </c>
      <c r="BM21" s="62">
        <v>3951741.74</v>
      </c>
      <c r="BN21" s="62">
        <v>0</v>
      </c>
      <c r="BO21" s="62">
        <v>0</v>
      </c>
      <c r="BP21" s="62">
        <v>0</v>
      </c>
      <c r="BQ21" s="62">
        <v>0</v>
      </c>
      <c r="BR21" s="62">
        <v>0</v>
      </c>
      <c r="BS21" s="62">
        <v>0</v>
      </c>
      <c r="BT21" s="62"/>
      <c r="BU21" s="64">
        <f t="shared" si="1"/>
        <v>31920491.240000002</v>
      </c>
      <c r="BV21" s="64">
        <f t="shared" si="0"/>
        <v>0</v>
      </c>
      <c r="BW21" s="64">
        <f t="shared" si="0"/>
        <v>32488176.5</v>
      </c>
    </row>
    <row r="22" spans="1:75" x14ac:dyDescent="0.25">
      <c r="A22" s="59">
        <f t="shared" si="2"/>
        <v>108</v>
      </c>
      <c r="B22" s="63" t="s">
        <v>103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0</v>
      </c>
      <c r="BL22" s="62">
        <v>0</v>
      </c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/>
      <c r="BU22" s="64">
        <f t="shared" si="1"/>
        <v>0</v>
      </c>
      <c r="BV22" s="64">
        <f t="shared" si="0"/>
        <v>0</v>
      </c>
      <c r="BW22" s="64">
        <f t="shared" si="0"/>
        <v>0</v>
      </c>
    </row>
    <row r="23" spans="1:75" x14ac:dyDescent="0.25">
      <c r="A23" s="59">
        <f t="shared" si="2"/>
        <v>109</v>
      </c>
      <c r="B23" s="63" t="s">
        <v>104</v>
      </c>
      <c r="C23" s="62">
        <v>802000</v>
      </c>
      <c r="D23" s="62">
        <v>0</v>
      </c>
      <c r="E23" s="62">
        <v>2902491.88</v>
      </c>
      <c r="F23" s="62">
        <v>0</v>
      </c>
      <c r="G23" s="62">
        <v>0</v>
      </c>
      <c r="H23" s="62">
        <v>0</v>
      </c>
      <c r="I23" s="62">
        <v>30000</v>
      </c>
      <c r="J23" s="62">
        <v>0</v>
      </c>
      <c r="K23" s="62">
        <v>41862.71</v>
      </c>
      <c r="L23" s="62">
        <v>500</v>
      </c>
      <c r="M23" s="62">
        <v>0</v>
      </c>
      <c r="N23" s="62">
        <v>781.27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2000</v>
      </c>
      <c r="V23" s="62">
        <v>0</v>
      </c>
      <c r="W23" s="62">
        <v>3060</v>
      </c>
      <c r="X23" s="62">
        <v>10000</v>
      </c>
      <c r="Y23" s="62">
        <v>0</v>
      </c>
      <c r="Z23" s="62">
        <v>10000</v>
      </c>
      <c r="AA23" s="62">
        <v>11000</v>
      </c>
      <c r="AB23" s="62">
        <v>0</v>
      </c>
      <c r="AC23" s="62">
        <v>12317.03</v>
      </c>
      <c r="AD23" s="62">
        <v>40000</v>
      </c>
      <c r="AE23" s="62">
        <v>0</v>
      </c>
      <c r="AF23" s="62">
        <v>40000</v>
      </c>
      <c r="AG23" s="62">
        <v>0</v>
      </c>
      <c r="AH23" s="62">
        <v>0</v>
      </c>
      <c r="AI23" s="62">
        <v>0</v>
      </c>
      <c r="AJ23" s="62">
        <v>41000</v>
      </c>
      <c r="AK23" s="62">
        <v>0</v>
      </c>
      <c r="AL23" s="62">
        <v>43438.26</v>
      </c>
      <c r="AM23" s="62">
        <v>0</v>
      </c>
      <c r="AN23" s="62">
        <v>0</v>
      </c>
      <c r="AO23" s="62">
        <v>0</v>
      </c>
      <c r="AP23" s="62">
        <v>107000</v>
      </c>
      <c r="AQ23" s="62">
        <v>0</v>
      </c>
      <c r="AR23" s="62">
        <v>244450.85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0</v>
      </c>
      <c r="BQ23" s="62">
        <v>0</v>
      </c>
      <c r="BR23" s="62">
        <v>0</v>
      </c>
      <c r="BS23" s="62">
        <v>0</v>
      </c>
      <c r="BT23" s="62"/>
      <c r="BU23" s="64">
        <f t="shared" si="1"/>
        <v>1043500</v>
      </c>
      <c r="BV23" s="64">
        <f t="shared" si="0"/>
        <v>0</v>
      </c>
      <c r="BW23" s="64">
        <f t="shared" si="0"/>
        <v>3298401.9999999995</v>
      </c>
    </row>
    <row r="24" spans="1:75" x14ac:dyDescent="0.25">
      <c r="A24" s="59">
        <f t="shared" si="2"/>
        <v>110</v>
      </c>
      <c r="B24" s="63" t="s">
        <v>105</v>
      </c>
      <c r="C24" s="62">
        <v>26741174.530000001</v>
      </c>
      <c r="D24" s="62">
        <v>13240665.75</v>
      </c>
      <c r="E24" s="62">
        <v>13866342.689999999</v>
      </c>
      <c r="F24" s="62">
        <v>0</v>
      </c>
      <c r="G24" s="62">
        <v>0</v>
      </c>
      <c r="H24" s="62">
        <v>0</v>
      </c>
      <c r="I24" s="62">
        <v>143499</v>
      </c>
      <c r="J24" s="62">
        <v>0</v>
      </c>
      <c r="K24" s="62">
        <v>150676</v>
      </c>
      <c r="L24" s="62">
        <v>85066</v>
      </c>
      <c r="M24" s="62">
        <v>0</v>
      </c>
      <c r="N24" s="62">
        <v>87813.77</v>
      </c>
      <c r="O24" s="62">
        <v>169430</v>
      </c>
      <c r="P24" s="62">
        <v>0</v>
      </c>
      <c r="Q24" s="62">
        <v>169430</v>
      </c>
      <c r="R24" s="62">
        <v>900</v>
      </c>
      <c r="S24" s="62">
        <v>0</v>
      </c>
      <c r="T24" s="62">
        <v>900</v>
      </c>
      <c r="U24" s="62">
        <v>58900</v>
      </c>
      <c r="V24" s="62">
        <v>0</v>
      </c>
      <c r="W24" s="62">
        <v>58900</v>
      </c>
      <c r="X24" s="62">
        <v>6010</v>
      </c>
      <c r="Y24" s="62">
        <v>0</v>
      </c>
      <c r="Z24" s="62">
        <v>6010</v>
      </c>
      <c r="AA24" s="62">
        <v>400188</v>
      </c>
      <c r="AB24" s="62">
        <v>0</v>
      </c>
      <c r="AC24" s="62">
        <v>410132.35</v>
      </c>
      <c r="AD24" s="62">
        <v>891480</v>
      </c>
      <c r="AE24" s="62">
        <v>0</v>
      </c>
      <c r="AF24" s="62">
        <v>2653274.5699999998</v>
      </c>
      <c r="AG24" s="62">
        <v>17960</v>
      </c>
      <c r="AH24" s="62">
        <v>0</v>
      </c>
      <c r="AI24" s="62">
        <v>17960</v>
      </c>
      <c r="AJ24" s="62">
        <v>1649153.72</v>
      </c>
      <c r="AK24" s="62">
        <v>1481903.72</v>
      </c>
      <c r="AL24" s="62">
        <v>167580</v>
      </c>
      <c r="AM24" s="62">
        <v>760</v>
      </c>
      <c r="AN24" s="62">
        <v>0</v>
      </c>
      <c r="AO24" s="62">
        <v>760</v>
      </c>
      <c r="AP24" s="62">
        <v>23091</v>
      </c>
      <c r="AQ24" s="62">
        <v>0</v>
      </c>
      <c r="AR24" s="62">
        <v>45357.39</v>
      </c>
      <c r="AS24" s="62">
        <v>1560</v>
      </c>
      <c r="AT24" s="62">
        <v>0</v>
      </c>
      <c r="AU24" s="62">
        <v>1560</v>
      </c>
      <c r="AV24" s="62">
        <v>0</v>
      </c>
      <c r="AW24" s="62">
        <v>0</v>
      </c>
      <c r="AX24" s="62">
        <v>0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117597237.48</v>
      </c>
      <c r="BI24" s="62">
        <v>0</v>
      </c>
      <c r="BJ24" s="62">
        <v>4345758.13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62">
        <v>0</v>
      </c>
      <c r="BQ24" s="62">
        <v>0</v>
      </c>
      <c r="BR24" s="62">
        <v>0</v>
      </c>
      <c r="BS24" s="62">
        <v>0</v>
      </c>
      <c r="BT24" s="62"/>
      <c r="BU24" s="64">
        <f t="shared" si="1"/>
        <v>147786409.73000002</v>
      </c>
      <c r="BV24" s="64">
        <f t="shared" si="0"/>
        <v>14722569.470000001</v>
      </c>
      <c r="BW24" s="64">
        <f t="shared" si="0"/>
        <v>21982454.899999999</v>
      </c>
    </row>
    <row r="25" spans="1:75" s="68" customFormat="1" ht="15.75" thickBot="1" x14ac:dyDescent="0.3">
      <c r="A25" s="65">
        <v>100</v>
      </c>
      <c r="B25" s="66" t="s">
        <v>106</v>
      </c>
      <c r="C25" s="67">
        <f t="shared" ref="C25:BN25" si="3">SUM(C15:C24)</f>
        <v>172880135.43000001</v>
      </c>
      <c r="D25" s="67">
        <f t="shared" si="3"/>
        <v>13240665.75</v>
      </c>
      <c r="E25" s="67">
        <f t="shared" si="3"/>
        <v>215394947.50999999</v>
      </c>
      <c r="F25" s="67">
        <f t="shared" si="3"/>
        <v>51806.37</v>
      </c>
      <c r="G25" s="67">
        <f t="shared" si="3"/>
        <v>0</v>
      </c>
      <c r="H25" s="67">
        <f t="shared" si="3"/>
        <v>227516.41999999998</v>
      </c>
      <c r="I25" s="67">
        <f t="shared" si="3"/>
        <v>62386640.060000002</v>
      </c>
      <c r="J25" s="67">
        <f t="shared" si="3"/>
        <v>0</v>
      </c>
      <c r="K25" s="67">
        <f t="shared" si="3"/>
        <v>75320545.86999999</v>
      </c>
      <c r="L25" s="67">
        <f t="shared" si="3"/>
        <v>66931796.950000003</v>
      </c>
      <c r="M25" s="67">
        <f t="shared" si="3"/>
        <v>0</v>
      </c>
      <c r="N25" s="67">
        <f t="shared" si="3"/>
        <v>92697218.699999988</v>
      </c>
      <c r="O25" s="67">
        <f t="shared" si="3"/>
        <v>29873823.5</v>
      </c>
      <c r="P25" s="67">
        <f t="shared" si="3"/>
        <v>0</v>
      </c>
      <c r="Q25" s="67">
        <f t="shared" si="3"/>
        <v>39742170.009999998</v>
      </c>
      <c r="R25" s="67">
        <f t="shared" si="3"/>
        <v>3350319.79</v>
      </c>
      <c r="S25" s="67">
        <f t="shared" si="3"/>
        <v>0</v>
      </c>
      <c r="T25" s="67">
        <f t="shared" si="3"/>
        <v>4335481.33</v>
      </c>
      <c r="U25" s="67">
        <f t="shared" si="3"/>
        <v>8660434.7599999998</v>
      </c>
      <c r="V25" s="67">
        <f t="shared" si="3"/>
        <v>0</v>
      </c>
      <c r="W25" s="67">
        <f t="shared" si="3"/>
        <v>11330233.09</v>
      </c>
      <c r="X25" s="67">
        <f t="shared" si="3"/>
        <v>4121661.25</v>
      </c>
      <c r="Y25" s="67">
        <f t="shared" si="3"/>
        <v>0</v>
      </c>
      <c r="Z25" s="67">
        <f t="shared" si="3"/>
        <v>4626839.47</v>
      </c>
      <c r="AA25" s="67">
        <f t="shared" si="3"/>
        <v>196474770.06</v>
      </c>
      <c r="AB25" s="67">
        <f t="shared" si="3"/>
        <v>0</v>
      </c>
      <c r="AC25" s="67">
        <f t="shared" si="3"/>
        <v>242593366.91999999</v>
      </c>
      <c r="AD25" s="67">
        <f t="shared" si="3"/>
        <v>75470381.549999997</v>
      </c>
      <c r="AE25" s="67">
        <f t="shared" si="3"/>
        <v>0</v>
      </c>
      <c r="AF25" s="67">
        <f t="shared" si="3"/>
        <v>99327713.780000001</v>
      </c>
      <c r="AG25" s="67">
        <f t="shared" si="3"/>
        <v>3848820.5300000003</v>
      </c>
      <c r="AH25" s="67">
        <f t="shared" si="3"/>
        <v>0</v>
      </c>
      <c r="AI25" s="67">
        <f t="shared" si="3"/>
        <v>4517285.43</v>
      </c>
      <c r="AJ25" s="67">
        <f t="shared" si="3"/>
        <v>118381842.95999999</v>
      </c>
      <c r="AK25" s="67">
        <f t="shared" si="3"/>
        <v>1481903.72</v>
      </c>
      <c r="AL25" s="67">
        <f t="shared" si="3"/>
        <v>173411133.30000001</v>
      </c>
      <c r="AM25" s="67">
        <f t="shared" si="3"/>
        <v>1041504.34</v>
      </c>
      <c r="AN25" s="67">
        <f t="shared" si="3"/>
        <v>0</v>
      </c>
      <c r="AO25" s="67">
        <f t="shared" si="3"/>
        <v>1495423.68</v>
      </c>
      <c r="AP25" s="67">
        <f t="shared" si="3"/>
        <v>14685087.84</v>
      </c>
      <c r="AQ25" s="67">
        <f t="shared" si="3"/>
        <v>0</v>
      </c>
      <c r="AR25" s="67">
        <f t="shared" si="3"/>
        <v>19648673.640000004</v>
      </c>
      <c r="AS25" s="67">
        <f t="shared" si="3"/>
        <v>1621038.76</v>
      </c>
      <c r="AT25" s="67">
        <f t="shared" si="3"/>
        <v>0</v>
      </c>
      <c r="AU25" s="67">
        <f t="shared" si="3"/>
        <v>1973733.33</v>
      </c>
      <c r="AV25" s="67">
        <f t="shared" si="3"/>
        <v>0</v>
      </c>
      <c r="AW25" s="67">
        <f t="shared" si="3"/>
        <v>0</v>
      </c>
      <c r="AX25" s="67">
        <f t="shared" si="3"/>
        <v>0</v>
      </c>
      <c r="AY25" s="67">
        <f t="shared" si="3"/>
        <v>1990198</v>
      </c>
      <c r="AZ25" s="67">
        <f t="shared" si="3"/>
        <v>0</v>
      </c>
      <c r="BA25" s="67">
        <f t="shared" si="3"/>
        <v>2949265.64</v>
      </c>
      <c r="BB25" s="67">
        <f t="shared" si="3"/>
        <v>0</v>
      </c>
      <c r="BC25" s="67">
        <f t="shared" si="3"/>
        <v>0</v>
      </c>
      <c r="BD25" s="67">
        <f t="shared" si="3"/>
        <v>0</v>
      </c>
      <c r="BE25" s="67">
        <f t="shared" si="3"/>
        <v>0</v>
      </c>
      <c r="BF25" s="67">
        <f t="shared" si="3"/>
        <v>0</v>
      </c>
      <c r="BG25" s="67">
        <f t="shared" si="3"/>
        <v>0</v>
      </c>
      <c r="BH25" s="67">
        <f t="shared" si="3"/>
        <v>117597237.48</v>
      </c>
      <c r="BI25" s="67">
        <f t="shared" si="3"/>
        <v>0</v>
      </c>
      <c r="BJ25" s="67">
        <f t="shared" si="3"/>
        <v>4345758.13</v>
      </c>
      <c r="BK25" s="67">
        <f t="shared" si="3"/>
        <v>3529974.58</v>
      </c>
      <c r="BL25" s="67">
        <f t="shared" si="3"/>
        <v>0</v>
      </c>
      <c r="BM25" s="67">
        <f t="shared" si="3"/>
        <v>3951741.74</v>
      </c>
      <c r="BN25" s="67">
        <f t="shared" si="3"/>
        <v>0</v>
      </c>
      <c r="BO25" s="67">
        <f t="shared" ref="BO25:BW25" si="4">SUM(BO15:BO24)</f>
        <v>0</v>
      </c>
      <c r="BP25" s="67">
        <f t="shared" si="4"/>
        <v>0</v>
      </c>
      <c r="BQ25" s="67">
        <f t="shared" si="4"/>
        <v>0</v>
      </c>
      <c r="BR25" s="67">
        <f t="shared" si="4"/>
        <v>0</v>
      </c>
      <c r="BS25" s="67">
        <f t="shared" si="4"/>
        <v>0</v>
      </c>
      <c r="BT25" s="67"/>
      <c r="BU25" s="67">
        <f t="shared" si="4"/>
        <v>882897474.21000016</v>
      </c>
      <c r="BV25" s="67">
        <f t="shared" si="4"/>
        <v>14722569.470000001</v>
      </c>
      <c r="BW25" s="67">
        <f t="shared" si="4"/>
        <v>997889047.98999989</v>
      </c>
    </row>
    <row r="26" spans="1:75" ht="15.75" thickTop="1" x14ac:dyDescent="0.25">
      <c r="A26" s="69"/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</row>
    <row r="27" spans="1:75" x14ac:dyDescent="0.25">
      <c r="A27" s="16"/>
      <c r="B27" s="14" t="s">
        <v>107</v>
      </c>
      <c r="C27" s="17"/>
      <c r="D27" s="12"/>
      <c r="E27" s="12"/>
      <c r="F27" s="12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17"/>
      <c r="S27" s="12"/>
      <c r="T27" s="12"/>
      <c r="U27" s="12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17"/>
      <c r="AH27" s="12"/>
      <c r="AI27" s="12"/>
      <c r="AJ27" s="12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17"/>
      <c r="AW27" s="12"/>
      <c r="AX27" s="12"/>
      <c r="AY27" s="12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17"/>
      <c r="BL27" s="12"/>
      <c r="BM27" s="12"/>
      <c r="BN27" s="12"/>
      <c r="BO27" s="58"/>
      <c r="BP27" s="58"/>
      <c r="BQ27" s="58"/>
      <c r="BR27" s="58"/>
      <c r="BS27" s="58"/>
      <c r="BT27" s="58"/>
      <c r="BU27" s="58"/>
      <c r="BV27" s="58"/>
      <c r="BW27" s="58"/>
    </row>
    <row r="28" spans="1:75" x14ac:dyDescent="0.25">
      <c r="A28" s="59">
        <v>201</v>
      </c>
      <c r="B28" s="63" t="s">
        <v>108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v>0</v>
      </c>
      <c r="AX28" s="62">
        <v>0</v>
      </c>
      <c r="AY28" s="62">
        <v>0</v>
      </c>
      <c r="AZ28" s="62">
        <v>0</v>
      </c>
      <c r="BA28" s="62">
        <v>0</v>
      </c>
      <c r="BB28" s="62">
        <v>0</v>
      </c>
      <c r="BC28" s="62">
        <v>0</v>
      </c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>
        <v>0</v>
      </c>
      <c r="BN28" s="62">
        <v>0</v>
      </c>
      <c r="BO28" s="62">
        <v>0</v>
      </c>
      <c r="BP28" s="62">
        <v>0</v>
      </c>
      <c r="BQ28" s="62">
        <v>0</v>
      </c>
      <c r="BR28" s="62">
        <v>0</v>
      </c>
      <c r="BS28" s="62">
        <v>0</v>
      </c>
      <c r="BT28" s="62"/>
      <c r="BU28" s="64">
        <f>+C28+F28+I28+L28+O28+R28+U28+X28+AA28+AD28+AG28+AJ28+AM28+AP28+AS28+AV28+AY28+BB28+BE28+BH28+BK28+BN28+BQ28</f>
        <v>0</v>
      </c>
      <c r="BV28" s="64">
        <f t="shared" ref="BV28:BW32" si="5">+D28+G28+J28+M28+P28+S28+V28+Y28+AB28+AE28+AH28+AK28+AN28+AQ28+AT28+AW28+AZ28+BC28+BF28+BI28+BL28+BO28+BR28</f>
        <v>0</v>
      </c>
      <c r="BW28" s="64">
        <f t="shared" si="5"/>
        <v>0</v>
      </c>
    </row>
    <row r="29" spans="1:75" x14ac:dyDescent="0.25">
      <c r="A29" s="59">
        <f>A28 + 1</f>
        <v>202</v>
      </c>
      <c r="B29" s="63" t="s">
        <v>109</v>
      </c>
      <c r="C29" s="62">
        <v>17473794.699999999</v>
      </c>
      <c r="D29" s="62">
        <v>0</v>
      </c>
      <c r="E29" s="62">
        <v>36830106.920000002</v>
      </c>
      <c r="F29" s="62">
        <v>0</v>
      </c>
      <c r="G29" s="62">
        <v>0</v>
      </c>
      <c r="H29" s="62">
        <v>5192.8500000000004</v>
      </c>
      <c r="I29" s="62">
        <v>0</v>
      </c>
      <c r="J29" s="62">
        <v>0</v>
      </c>
      <c r="K29" s="62">
        <v>281236.76</v>
      </c>
      <c r="L29" s="62">
        <v>3570000</v>
      </c>
      <c r="M29" s="62">
        <v>0</v>
      </c>
      <c r="N29" s="62">
        <v>13284432.1</v>
      </c>
      <c r="O29" s="62">
        <v>8751416.6600000001</v>
      </c>
      <c r="P29" s="62">
        <v>0</v>
      </c>
      <c r="Q29" s="62">
        <v>14840597.51</v>
      </c>
      <c r="R29" s="62">
        <v>7250000</v>
      </c>
      <c r="S29" s="62">
        <v>0</v>
      </c>
      <c r="T29" s="62">
        <v>19049010.32</v>
      </c>
      <c r="U29" s="62">
        <v>0</v>
      </c>
      <c r="V29" s="62">
        <v>0</v>
      </c>
      <c r="W29" s="62">
        <v>18994.580000000002</v>
      </c>
      <c r="X29" s="62">
        <v>44835019.719999999</v>
      </c>
      <c r="Y29" s="62">
        <v>0</v>
      </c>
      <c r="Z29" s="62">
        <v>187603174.59999999</v>
      </c>
      <c r="AA29" s="62">
        <v>18957454.670000002</v>
      </c>
      <c r="AB29" s="62">
        <v>0</v>
      </c>
      <c r="AC29" s="62">
        <v>138517531.22999999</v>
      </c>
      <c r="AD29" s="62">
        <v>103987684.68000001</v>
      </c>
      <c r="AE29" s="62">
        <v>0</v>
      </c>
      <c r="AF29" s="62">
        <v>471131485.06999999</v>
      </c>
      <c r="AG29" s="62">
        <v>0</v>
      </c>
      <c r="AH29" s="62">
        <v>0</v>
      </c>
      <c r="AI29" s="62">
        <v>35</v>
      </c>
      <c r="AJ29" s="62">
        <v>15274891.77</v>
      </c>
      <c r="AK29" s="62">
        <v>0</v>
      </c>
      <c r="AL29" s="62">
        <v>64267775.039999999</v>
      </c>
      <c r="AM29" s="62">
        <v>0</v>
      </c>
      <c r="AN29" s="62">
        <v>0</v>
      </c>
      <c r="AO29" s="62">
        <v>33370.81</v>
      </c>
      <c r="AP29" s="62">
        <v>300000</v>
      </c>
      <c r="AQ29" s="62">
        <v>0</v>
      </c>
      <c r="AR29" s="62">
        <v>937162.57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73469.72</v>
      </c>
      <c r="BB29" s="62">
        <v>0</v>
      </c>
      <c r="BC29" s="62">
        <v>0</v>
      </c>
      <c r="BD29" s="62">
        <v>0</v>
      </c>
      <c r="BE29" s="62">
        <v>0</v>
      </c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0</v>
      </c>
      <c r="BT29" s="62"/>
      <c r="BU29" s="64">
        <f>+C29+F29+I29+L29+O29+R29+U29+X29+AA29+AD29+AG29+AJ29+AM29+AP29+AS29+AV29+AY29+BB29+BE29+BH29+BK29+BN29+BQ29</f>
        <v>220400262.20000002</v>
      </c>
      <c r="BV29" s="64">
        <f t="shared" si="5"/>
        <v>0</v>
      </c>
      <c r="BW29" s="64">
        <f t="shared" si="5"/>
        <v>946873575.08000004</v>
      </c>
    </row>
    <row r="30" spans="1:75" x14ac:dyDescent="0.25">
      <c r="A30" s="59">
        <f>A29 + 1</f>
        <v>203</v>
      </c>
      <c r="B30" s="63" t="s">
        <v>110</v>
      </c>
      <c r="C30" s="62">
        <v>1333752.42</v>
      </c>
      <c r="D30" s="62">
        <v>0</v>
      </c>
      <c r="E30" s="62">
        <v>4121519.12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4000000</v>
      </c>
      <c r="P30" s="62">
        <v>0</v>
      </c>
      <c r="Q30" s="62">
        <v>4000000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971988.96</v>
      </c>
      <c r="Y30" s="62">
        <v>0</v>
      </c>
      <c r="Z30" s="62">
        <v>8351637.0999999996</v>
      </c>
      <c r="AA30" s="62">
        <v>0</v>
      </c>
      <c r="AB30" s="62">
        <v>0</v>
      </c>
      <c r="AC30" s="62">
        <v>1104204.93</v>
      </c>
      <c r="AD30" s="62">
        <v>43535195.240000002</v>
      </c>
      <c r="AE30" s="62">
        <v>0</v>
      </c>
      <c r="AF30" s="62">
        <v>94024106.810000002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2">
        <v>12457296.189999999</v>
      </c>
      <c r="AM30" s="62">
        <v>0</v>
      </c>
      <c r="AN30" s="62">
        <v>0</v>
      </c>
      <c r="AO30" s="62">
        <v>0</v>
      </c>
      <c r="AP30" s="62">
        <v>2500000</v>
      </c>
      <c r="AQ30" s="62">
        <v>0</v>
      </c>
      <c r="AR30" s="62">
        <v>3414829.93</v>
      </c>
      <c r="AS30" s="62">
        <v>400000</v>
      </c>
      <c r="AT30" s="62">
        <v>0</v>
      </c>
      <c r="AU30" s="62">
        <v>460000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0</v>
      </c>
      <c r="BC30" s="62">
        <v>0</v>
      </c>
      <c r="BD30" s="62">
        <v>0</v>
      </c>
      <c r="BE30" s="62">
        <v>0</v>
      </c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>
        <v>0</v>
      </c>
      <c r="BN30" s="62">
        <v>0</v>
      </c>
      <c r="BO30" s="62">
        <v>0</v>
      </c>
      <c r="BP30" s="62">
        <v>0</v>
      </c>
      <c r="BQ30" s="62">
        <v>0</v>
      </c>
      <c r="BR30" s="62">
        <v>0</v>
      </c>
      <c r="BS30" s="62">
        <v>0</v>
      </c>
      <c r="BT30" s="62"/>
      <c r="BU30" s="64">
        <f>+C30+F30+I30+L30+O30+R30+U30+X30+AA30+AD30+AG30+AJ30+AM30+AP30+AS30+AV30+AY30+BB30+BE30+BH30+BK30+BN30+BQ30</f>
        <v>52740936.620000005</v>
      </c>
      <c r="BV30" s="64">
        <f t="shared" si="5"/>
        <v>0</v>
      </c>
      <c r="BW30" s="64">
        <f t="shared" si="5"/>
        <v>127933594.08000001</v>
      </c>
    </row>
    <row r="31" spans="1:75" x14ac:dyDescent="0.25">
      <c r="A31" s="59">
        <f>A30 + 1</f>
        <v>204</v>
      </c>
      <c r="B31" s="63" t="s">
        <v>111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  <c r="AJ31" s="62">
        <v>0</v>
      </c>
      <c r="AK31" s="62">
        <v>0</v>
      </c>
      <c r="AL31" s="62">
        <v>0</v>
      </c>
      <c r="AM31" s="62">
        <v>0</v>
      </c>
      <c r="AN31" s="62">
        <v>0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62">
        <v>0</v>
      </c>
      <c r="BB31" s="62">
        <v>0</v>
      </c>
      <c r="BC31" s="62">
        <v>0</v>
      </c>
      <c r="BD31" s="62">
        <v>0</v>
      </c>
      <c r="BE31" s="62">
        <v>0</v>
      </c>
      <c r="BF31" s="62">
        <v>0</v>
      </c>
      <c r="BG31" s="62">
        <v>0</v>
      </c>
      <c r="BH31" s="62">
        <v>0</v>
      </c>
      <c r="BI31" s="62">
        <v>0</v>
      </c>
      <c r="BJ31" s="62">
        <v>0</v>
      </c>
      <c r="BK31" s="62">
        <v>0</v>
      </c>
      <c r="BL31" s="62">
        <v>0</v>
      </c>
      <c r="BM31" s="62">
        <v>0</v>
      </c>
      <c r="BN31" s="62">
        <v>0</v>
      </c>
      <c r="BO31" s="62">
        <v>0</v>
      </c>
      <c r="BP31" s="62">
        <v>0</v>
      </c>
      <c r="BQ31" s="62">
        <v>0</v>
      </c>
      <c r="BR31" s="62">
        <v>0</v>
      </c>
      <c r="BS31" s="62">
        <v>0</v>
      </c>
      <c r="BT31" s="62"/>
      <c r="BU31" s="64">
        <f>+C31+F31+I31+L31+O31+R31+U31+X31+AA31+AD31+AG31+AJ31+AM31+AP31+AS31+AV31+AY31+BB31+BE31+BH31+BK31+BN31+BQ31</f>
        <v>0</v>
      </c>
      <c r="BV31" s="64">
        <f t="shared" si="5"/>
        <v>0</v>
      </c>
      <c r="BW31" s="64">
        <f t="shared" si="5"/>
        <v>0</v>
      </c>
    </row>
    <row r="32" spans="1:75" x14ac:dyDescent="0.25">
      <c r="A32" s="59">
        <f>A31 + 1</f>
        <v>205</v>
      </c>
      <c r="B32" s="63" t="s">
        <v>112</v>
      </c>
      <c r="C32" s="62">
        <v>162740.45000000001</v>
      </c>
      <c r="D32" s="62">
        <v>0</v>
      </c>
      <c r="E32" s="62">
        <v>182850.29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400000</v>
      </c>
      <c r="AT32" s="62">
        <v>400000</v>
      </c>
      <c r="AU32" s="62">
        <v>0</v>
      </c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415680.17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62">
        <v>0</v>
      </c>
      <c r="BO32" s="62">
        <v>0</v>
      </c>
      <c r="BP32" s="62">
        <v>0</v>
      </c>
      <c r="BQ32" s="62">
        <v>0</v>
      </c>
      <c r="BR32" s="62">
        <v>0</v>
      </c>
      <c r="BS32" s="62">
        <v>0</v>
      </c>
      <c r="BT32" s="62"/>
      <c r="BU32" s="64">
        <f>+C32+F32+I32+L32+O32+R32+U32+X32+AA32+AD32+AG32+AJ32+AM32+AP32+AS32+AV32+AY32+BB32+BE32+BH32+BK32+BN32+BQ32</f>
        <v>978420.61999999988</v>
      </c>
      <c r="BV32" s="64">
        <f t="shared" si="5"/>
        <v>400000</v>
      </c>
      <c r="BW32" s="64">
        <f t="shared" si="5"/>
        <v>182850.29</v>
      </c>
    </row>
    <row r="33" spans="1:75" s="68" customFormat="1" ht="15.75" thickBot="1" x14ac:dyDescent="0.3">
      <c r="A33" s="65">
        <v>200</v>
      </c>
      <c r="B33" s="66" t="s">
        <v>113</v>
      </c>
      <c r="C33" s="67">
        <f t="shared" ref="C33:BN33" si="6">SUM(C28:C32)</f>
        <v>18970287.569999997</v>
      </c>
      <c r="D33" s="67">
        <f t="shared" si="6"/>
        <v>0</v>
      </c>
      <c r="E33" s="67">
        <f t="shared" si="6"/>
        <v>41134476.329999998</v>
      </c>
      <c r="F33" s="67">
        <f t="shared" si="6"/>
        <v>0</v>
      </c>
      <c r="G33" s="67">
        <f t="shared" si="6"/>
        <v>0</v>
      </c>
      <c r="H33" s="67">
        <f t="shared" si="6"/>
        <v>5192.8500000000004</v>
      </c>
      <c r="I33" s="67">
        <f t="shared" si="6"/>
        <v>0</v>
      </c>
      <c r="J33" s="67">
        <f t="shared" si="6"/>
        <v>0</v>
      </c>
      <c r="K33" s="67">
        <f t="shared" si="6"/>
        <v>281236.76</v>
      </c>
      <c r="L33" s="67">
        <f t="shared" si="6"/>
        <v>3570000</v>
      </c>
      <c r="M33" s="67">
        <f t="shared" si="6"/>
        <v>0</v>
      </c>
      <c r="N33" s="67">
        <f t="shared" si="6"/>
        <v>13284432.1</v>
      </c>
      <c r="O33" s="67">
        <f t="shared" si="6"/>
        <v>12751416.66</v>
      </c>
      <c r="P33" s="67">
        <f t="shared" si="6"/>
        <v>0</v>
      </c>
      <c r="Q33" s="67">
        <f t="shared" si="6"/>
        <v>18840597.509999998</v>
      </c>
      <c r="R33" s="67">
        <f t="shared" si="6"/>
        <v>7250000</v>
      </c>
      <c r="S33" s="67">
        <f t="shared" si="6"/>
        <v>0</v>
      </c>
      <c r="T33" s="67">
        <f t="shared" si="6"/>
        <v>19049010.32</v>
      </c>
      <c r="U33" s="67">
        <f t="shared" si="6"/>
        <v>0</v>
      </c>
      <c r="V33" s="67">
        <f t="shared" si="6"/>
        <v>0</v>
      </c>
      <c r="W33" s="67">
        <f t="shared" si="6"/>
        <v>18994.580000000002</v>
      </c>
      <c r="X33" s="67">
        <f t="shared" si="6"/>
        <v>45807008.68</v>
      </c>
      <c r="Y33" s="67">
        <f t="shared" si="6"/>
        <v>0</v>
      </c>
      <c r="Z33" s="67">
        <f t="shared" si="6"/>
        <v>195954811.69999999</v>
      </c>
      <c r="AA33" s="67">
        <f t="shared" si="6"/>
        <v>18957454.670000002</v>
      </c>
      <c r="AB33" s="67">
        <f t="shared" si="6"/>
        <v>0</v>
      </c>
      <c r="AC33" s="67">
        <f t="shared" si="6"/>
        <v>139621736.16</v>
      </c>
      <c r="AD33" s="67">
        <f t="shared" si="6"/>
        <v>147522879.92000002</v>
      </c>
      <c r="AE33" s="67">
        <f t="shared" si="6"/>
        <v>0</v>
      </c>
      <c r="AF33" s="67">
        <f t="shared" si="6"/>
        <v>565155591.88</v>
      </c>
      <c r="AG33" s="67">
        <f t="shared" si="6"/>
        <v>0</v>
      </c>
      <c r="AH33" s="67">
        <f t="shared" si="6"/>
        <v>0</v>
      </c>
      <c r="AI33" s="67">
        <f t="shared" si="6"/>
        <v>35</v>
      </c>
      <c r="AJ33" s="67">
        <f t="shared" si="6"/>
        <v>15274891.77</v>
      </c>
      <c r="AK33" s="67">
        <f t="shared" si="6"/>
        <v>0</v>
      </c>
      <c r="AL33" s="67">
        <f t="shared" si="6"/>
        <v>76725071.230000004</v>
      </c>
      <c r="AM33" s="67">
        <f t="shared" si="6"/>
        <v>0</v>
      </c>
      <c r="AN33" s="67">
        <f t="shared" si="6"/>
        <v>0</v>
      </c>
      <c r="AO33" s="67">
        <f t="shared" si="6"/>
        <v>33370.81</v>
      </c>
      <c r="AP33" s="67">
        <f t="shared" si="6"/>
        <v>2800000</v>
      </c>
      <c r="AQ33" s="67">
        <f t="shared" si="6"/>
        <v>0</v>
      </c>
      <c r="AR33" s="67">
        <f t="shared" si="6"/>
        <v>4351992.5</v>
      </c>
      <c r="AS33" s="67">
        <f t="shared" si="6"/>
        <v>800000</v>
      </c>
      <c r="AT33" s="67">
        <f t="shared" si="6"/>
        <v>400000</v>
      </c>
      <c r="AU33" s="67">
        <f t="shared" si="6"/>
        <v>460000</v>
      </c>
      <c r="AV33" s="67">
        <f t="shared" si="6"/>
        <v>0</v>
      </c>
      <c r="AW33" s="67">
        <f t="shared" si="6"/>
        <v>0</v>
      </c>
      <c r="AX33" s="67">
        <f t="shared" si="6"/>
        <v>0</v>
      </c>
      <c r="AY33" s="67">
        <f t="shared" si="6"/>
        <v>0</v>
      </c>
      <c r="AZ33" s="67">
        <f t="shared" si="6"/>
        <v>0</v>
      </c>
      <c r="BA33" s="67">
        <f t="shared" si="6"/>
        <v>73469.72</v>
      </c>
      <c r="BB33" s="67">
        <f t="shared" si="6"/>
        <v>0</v>
      </c>
      <c r="BC33" s="67">
        <f t="shared" si="6"/>
        <v>0</v>
      </c>
      <c r="BD33" s="67">
        <f t="shared" si="6"/>
        <v>0</v>
      </c>
      <c r="BE33" s="67">
        <f t="shared" si="6"/>
        <v>0</v>
      </c>
      <c r="BF33" s="67">
        <f t="shared" si="6"/>
        <v>0</v>
      </c>
      <c r="BG33" s="67">
        <f t="shared" si="6"/>
        <v>0</v>
      </c>
      <c r="BH33" s="67">
        <f t="shared" si="6"/>
        <v>415680.17</v>
      </c>
      <c r="BI33" s="67">
        <f t="shared" si="6"/>
        <v>0</v>
      </c>
      <c r="BJ33" s="67">
        <f t="shared" si="6"/>
        <v>0</v>
      </c>
      <c r="BK33" s="67">
        <f t="shared" si="6"/>
        <v>0</v>
      </c>
      <c r="BL33" s="67">
        <f t="shared" si="6"/>
        <v>0</v>
      </c>
      <c r="BM33" s="67">
        <f t="shared" si="6"/>
        <v>0</v>
      </c>
      <c r="BN33" s="67">
        <f t="shared" si="6"/>
        <v>0</v>
      </c>
      <c r="BO33" s="67">
        <f t="shared" ref="BO33:BW33" si="7">SUM(BO28:BO32)</f>
        <v>0</v>
      </c>
      <c r="BP33" s="67">
        <f t="shared" si="7"/>
        <v>0</v>
      </c>
      <c r="BQ33" s="67">
        <f t="shared" si="7"/>
        <v>0</v>
      </c>
      <c r="BR33" s="67">
        <f t="shared" si="7"/>
        <v>0</v>
      </c>
      <c r="BS33" s="67">
        <f t="shared" si="7"/>
        <v>0</v>
      </c>
      <c r="BT33" s="67"/>
      <c r="BU33" s="67">
        <f t="shared" si="7"/>
        <v>274119619.44000006</v>
      </c>
      <c r="BV33" s="67">
        <f t="shared" si="7"/>
        <v>400000</v>
      </c>
      <c r="BW33" s="67">
        <f t="shared" si="7"/>
        <v>1074990019.45</v>
      </c>
    </row>
    <row r="34" spans="1:75" ht="15.75" thickTop="1" x14ac:dyDescent="0.25">
      <c r="A34" s="69"/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</row>
    <row r="35" spans="1:75" x14ac:dyDescent="0.25">
      <c r="A35" s="16"/>
      <c r="B35" s="14" t="s">
        <v>114</v>
      </c>
      <c r="C35" s="17"/>
      <c r="D35" s="12"/>
      <c r="E35" s="12"/>
      <c r="F35" s="12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17"/>
      <c r="S35" s="12"/>
      <c r="T35" s="12"/>
      <c r="U35" s="12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17"/>
      <c r="AH35" s="12"/>
      <c r="AI35" s="12"/>
      <c r="AJ35" s="12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17"/>
      <c r="AW35" s="12"/>
      <c r="AX35" s="12"/>
      <c r="AY35" s="12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17"/>
      <c r="BL35" s="12"/>
      <c r="BM35" s="12"/>
      <c r="BN35" s="12"/>
      <c r="BO35" s="58"/>
      <c r="BP35" s="58"/>
      <c r="BQ35" s="58"/>
      <c r="BR35" s="58"/>
      <c r="BS35" s="58"/>
      <c r="BT35" s="58"/>
      <c r="BU35" s="58"/>
      <c r="BV35" s="58"/>
      <c r="BW35" s="58"/>
    </row>
    <row r="36" spans="1:75" x14ac:dyDescent="0.25">
      <c r="A36" s="59">
        <v>301</v>
      </c>
      <c r="B36" s="63" t="s">
        <v>115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>
        <v>0</v>
      </c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0</v>
      </c>
      <c r="AE36" s="62">
        <v>0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0</v>
      </c>
      <c r="AW36" s="62">
        <v>0</v>
      </c>
      <c r="AX36" s="62">
        <v>0</v>
      </c>
      <c r="AY36" s="62">
        <v>0</v>
      </c>
      <c r="AZ36" s="62">
        <v>0</v>
      </c>
      <c r="BA36" s="62">
        <v>0</v>
      </c>
      <c r="BB36" s="62">
        <v>0</v>
      </c>
      <c r="BC36" s="62">
        <v>0</v>
      </c>
      <c r="BD36" s="62">
        <v>0</v>
      </c>
      <c r="BE36" s="62">
        <v>0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/>
      <c r="BU36" s="64">
        <f>+C36+F36+I36+L36+O36+R36+U36+X36+AA36+AD36+AG36+AJ36+AM36+AP36+AS36+AV36+AY36+BB36+BE36+BH36+BK36+BN36+BQ36</f>
        <v>0</v>
      </c>
      <c r="BV36" s="64">
        <f t="shared" ref="BV36:BW39" si="8">+D36+G36+J36+M36+P36+S36+V36+Y36+AB36+AE36+AH36+AK36+AN36+AQ36+AT36+AW36+AZ36+BC36+BF36+BI36+BL36+BO36+BR36</f>
        <v>0</v>
      </c>
      <c r="BW36" s="64">
        <f t="shared" si="8"/>
        <v>0</v>
      </c>
    </row>
    <row r="37" spans="1:75" x14ac:dyDescent="0.25">
      <c r="A37" s="59">
        <f>A36 + 1</f>
        <v>302</v>
      </c>
      <c r="B37" s="63" t="s">
        <v>116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0</v>
      </c>
      <c r="AA37" s="62">
        <v>0</v>
      </c>
      <c r="AB37" s="62">
        <v>0</v>
      </c>
      <c r="AC37" s="62">
        <v>0</v>
      </c>
      <c r="AD37" s="62">
        <v>0</v>
      </c>
      <c r="AE37" s="62">
        <v>0</v>
      </c>
      <c r="AF37" s="62">
        <v>0</v>
      </c>
      <c r="AG37" s="62">
        <v>0</v>
      </c>
      <c r="AH37" s="62">
        <v>0</v>
      </c>
      <c r="AI37" s="62">
        <v>0</v>
      </c>
      <c r="AJ37" s="62">
        <v>0</v>
      </c>
      <c r="AK37" s="62">
        <v>0</v>
      </c>
      <c r="AL37" s="62">
        <v>0</v>
      </c>
      <c r="AM37" s="62">
        <v>0</v>
      </c>
      <c r="AN37" s="62">
        <v>0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v>0</v>
      </c>
      <c r="AX37" s="62">
        <v>0</v>
      </c>
      <c r="AY37" s="62">
        <v>0</v>
      </c>
      <c r="AZ37" s="62">
        <v>0</v>
      </c>
      <c r="BA37" s="62">
        <v>0</v>
      </c>
      <c r="BB37" s="62">
        <v>0</v>
      </c>
      <c r="BC37" s="62">
        <v>0</v>
      </c>
      <c r="BD37" s="62">
        <v>0</v>
      </c>
      <c r="BE37" s="62">
        <v>0</v>
      </c>
      <c r="BF37" s="62">
        <v>0</v>
      </c>
      <c r="BG37" s="62">
        <v>0</v>
      </c>
      <c r="BH37" s="62">
        <v>0</v>
      </c>
      <c r="BI37" s="62">
        <v>0</v>
      </c>
      <c r="BJ37" s="62">
        <v>0</v>
      </c>
      <c r="BK37" s="62">
        <v>0</v>
      </c>
      <c r="BL37" s="62">
        <v>0</v>
      </c>
      <c r="BM37" s="62">
        <v>0</v>
      </c>
      <c r="BN37" s="62">
        <v>0</v>
      </c>
      <c r="BO37" s="62">
        <v>0</v>
      </c>
      <c r="BP37" s="62">
        <v>0</v>
      </c>
      <c r="BQ37" s="62">
        <v>0</v>
      </c>
      <c r="BR37" s="62">
        <v>0</v>
      </c>
      <c r="BS37" s="62">
        <v>0</v>
      </c>
      <c r="BT37" s="62"/>
      <c r="BU37" s="64">
        <f>+C37+F37+I37+L37+O37+R37+U37+X37+AA37+AD37+AG37+AJ37+AM37+AP37+AS37+AV37+AY37+BB37+BE37+BH37+BK37+BN37+BQ37</f>
        <v>0</v>
      </c>
      <c r="BV37" s="64">
        <f t="shared" si="8"/>
        <v>0</v>
      </c>
      <c r="BW37" s="64">
        <f t="shared" si="8"/>
        <v>0</v>
      </c>
    </row>
    <row r="38" spans="1:75" x14ac:dyDescent="0.25">
      <c r="A38" s="59">
        <f>A37 + 1</f>
        <v>303</v>
      </c>
      <c r="B38" s="63" t="s">
        <v>117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62">
        <v>0</v>
      </c>
      <c r="AD38" s="62">
        <v>0</v>
      </c>
      <c r="AE38" s="62">
        <v>0</v>
      </c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v>0</v>
      </c>
      <c r="AX38" s="62">
        <v>0</v>
      </c>
      <c r="AY38" s="62">
        <v>0</v>
      </c>
      <c r="AZ38" s="62">
        <v>0</v>
      </c>
      <c r="BA38" s="62">
        <v>0</v>
      </c>
      <c r="BB38" s="62">
        <v>0</v>
      </c>
      <c r="BC38" s="62">
        <v>0</v>
      </c>
      <c r="BD38" s="62">
        <v>0</v>
      </c>
      <c r="BE38" s="62">
        <v>0</v>
      </c>
      <c r="BF38" s="62">
        <v>0</v>
      </c>
      <c r="BG38" s="62">
        <v>0</v>
      </c>
      <c r="BH38" s="62">
        <v>0</v>
      </c>
      <c r="BI38" s="62">
        <v>0</v>
      </c>
      <c r="BJ38" s="62">
        <v>0</v>
      </c>
      <c r="BK38" s="62">
        <v>0</v>
      </c>
      <c r="BL38" s="62">
        <v>0</v>
      </c>
      <c r="BM38" s="62">
        <v>0</v>
      </c>
      <c r="BN38" s="62">
        <v>0</v>
      </c>
      <c r="BO38" s="62">
        <v>0</v>
      </c>
      <c r="BP38" s="62">
        <v>0</v>
      </c>
      <c r="BQ38" s="62">
        <v>0</v>
      </c>
      <c r="BR38" s="62">
        <v>0</v>
      </c>
      <c r="BS38" s="62">
        <v>0</v>
      </c>
      <c r="BT38" s="62"/>
      <c r="BU38" s="64">
        <f>+C38+F38+I38+L38+O38+R38+U38+X38+AA38+AD38+AG38+AJ38+AM38+AP38+AS38+AV38+AY38+BB38+BE38+BH38+BK38+BN38+BQ38</f>
        <v>0</v>
      </c>
      <c r="BV38" s="64">
        <f t="shared" si="8"/>
        <v>0</v>
      </c>
      <c r="BW38" s="64">
        <f t="shared" si="8"/>
        <v>0</v>
      </c>
    </row>
    <row r="39" spans="1:75" x14ac:dyDescent="0.25">
      <c r="A39" s="59">
        <f>A38 + 1</f>
        <v>304</v>
      </c>
      <c r="B39" s="63" t="s">
        <v>118</v>
      </c>
      <c r="C39" s="62">
        <v>100000000</v>
      </c>
      <c r="D39" s="62">
        <v>0</v>
      </c>
      <c r="E39" s="62">
        <v>100000000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2">
        <v>0</v>
      </c>
      <c r="AL39" s="62">
        <v>0</v>
      </c>
      <c r="AM39" s="62">
        <v>0</v>
      </c>
      <c r="AN39" s="62"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0</v>
      </c>
      <c r="BR39" s="62">
        <v>0</v>
      </c>
      <c r="BS39" s="62">
        <v>0</v>
      </c>
      <c r="BT39" s="62"/>
      <c r="BU39" s="64">
        <f>+C39+F39+I39+L39+O39+R39+U39+X39+AA39+AD39+AG39+AJ39+AM39+AP39+AS39+AV39+AY39+BB39+BE39+BH39+BK39+BN39+BQ39</f>
        <v>100000000</v>
      </c>
      <c r="BV39" s="64">
        <f t="shared" si="8"/>
        <v>0</v>
      </c>
      <c r="BW39" s="64">
        <f t="shared" si="8"/>
        <v>100000000</v>
      </c>
    </row>
    <row r="40" spans="1:75" s="68" customFormat="1" ht="15.75" thickBot="1" x14ac:dyDescent="0.3">
      <c r="A40" s="65">
        <v>300</v>
      </c>
      <c r="B40" s="66" t="s">
        <v>119</v>
      </c>
      <c r="C40" s="67">
        <f t="shared" ref="C40:BN40" si="9">SUM(C36:C39)</f>
        <v>100000000</v>
      </c>
      <c r="D40" s="67">
        <f t="shared" si="9"/>
        <v>0</v>
      </c>
      <c r="E40" s="67">
        <f t="shared" si="9"/>
        <v>100000000</v>
      </c>
      <c r="F40" s="67">
        <f t="shared" si="9"/>
        <v>0</v>
      </c>
      <c r="G40" s="67">
        <f t="shared" si="9"/>
        <v>0</v>
      </c>
      <c r="H40" s="67">
        <f t="shared" si="9"/>
        <v>0</v>
      </c>
      <c r="I40" s="67">
        <f t="shared" si="9"/>
        <v>0</v>
      </c>
      <c r="J40" s="67">
        <f t="shared" si="9"/>
        <v>0</v>
      </c>
      <c r="K40" s="67">
        <f t="shared" si="9"/>
        <v>0</v>
      </c>
      <c r="L40" s="67">
        <f t="shared" si="9"/>
        <v>0</v>
      </c>
      <c r="M40" s="67">
        <f t="shared" si="9"/>
        <v>0</v>
      </c>
      <c r="N40" s="67">
        <f t="shared" si="9"/>
        <v>0</v>
      </c>
      <c r="O40" s="67">
        <f t="shared" si="9"/>
        <v>0</v>
      </c>
      <c r="P40" s="67">
        <f t="shared" si="9"/>
        <v>0</v>
      </c>
      <c r="Q40" s="67">
        <f t="shared" si="9"/>
        <v>0</v>
      </c>
      <c r="R40" s="67">
        <f t="shared" si="9"/>
        <v>0</v>
      </c>
      <c r="S40" s="67">
        <f t="shared" si="9"/>
        <v>0</v>
      </c>
      <c r="T40" s="67">
        <f t="shared" si="9"/>
        <v>0</v>
      </c>
      <c r="U40" s="67">
        <f t="shared" si="9"/>
        <v>0</v>
      </c>
      <c r="V40" s="67">
        <f t="shared" si="9"/>
        <v>0</v>
      </c>
      <c r="W40" s="67">
        <f t="shared" si="9"/>
        <v>0</v>
      </c>
      <c r="X40" s="67">
        <f t="shared" si="9"/>
        <v>0</v>
      </c>
      <c r="Y40" s="67">
        <f t="shared" si="9"/>
        <v>0</v>
      </c>
      <c r="Z40" s="67">
        <f t="shared" si="9"/>
        <v>0</v>
      </c>
      <c r="AA40" s="67">
        <f t="shared" si="9"/>
        <v>0</v>
      </c>
      <c r="AB40" s="67">
        <f t="shared" si="9"/>
        <v>0</v>
      </c>
      <c r="AC40" s="67">
        <f t="shared" si="9"/>
        <v>0</v>
      </c>
      <c r="AD40" s="67">
        <f t="shared" si="9"/>
        <v>0</v>
      </c>
      <c r="AE40" s="67">
        <f t="shared" si="9"/>
        <v>0</v>
      </c>
      <c r="AF40" s="67">
        <f t="shared" si="9"/>
        <v>0</v>
      </c>
      <c r="AG40" s="67">
        <f t="shared" si="9"/>
        <v>0</v>
      </c>
      <c r="AH40" s="67">
        <f t="shared" si="9"/>
        <v>0</v>
      </c>
      <c r="AI40" s="67">
        <f t="shared" si="9"/>
        <v>0</v>
      </c>
      <c r="AJ40" s="67">
        <f t="shared" si="9"/>
        <v>0</v>
      </c>
      <c r="AK40" s="67">
        <f t="shared" si="9"/>
        <v>0</v>
      </c>
      <c r="AL40" s="67">
        <f t="shared" si="9"/>
        <v>0</v>
      </c>
      <c r="AM40" s="67">
        <f t="shared" si="9"/>
        <v>0</v>
      </c>
      <c r="AN40" s="67">
        <f t="shared" si="9"/>
        <v>0</v>
      </c>
      <c r="AO40" s="67">
        <f t="shared" si="9"/>
        <v>0</v>
      </c>
      <c r="AP40" s="67">
        <f t="shared" si="9"/>
        <v>0</v>
      </c>
      <c r="AQ40" s="67">
        <f t="shared" si="9"/>
        <v>0</v>
      </c>
      <c r="AR40" s="67">
        <f t="shared" si="9"/>
        <v>0</v>
      </c>
      <c r="AS40" s="67">
        <f t="shared" si="9"/>
        <v>0</v>
      </c>
      <c r="AT40" s="67">
        <f t="shared" si="9"/>
        <v>0</v>
      </c>
      <c r="AU40" s="67">
        <f t="shared" si="9"/>
        <v>0</v>
      </c>
      <c r="AV40" s="67">
        <f t="shared" si="9"/>
        <v>0</v>
      </c>
      <c r="AW40" s="67">
        <f t="shared" si="9"/>
        <v>0</v>
      </c>
      <c r="AX40" s="67">
        <f t="shared" si="9"/>
        <v>0</v>
      </c>
      <c r="AY40" s="67">
        <f t="shared" si="9"/>
        <v>0</v>
      </c>
      <c r="AZ40" s="67">
        <f t="shared" si="9"/>
        <v>0</v>
      </c>
      <c r="BA40" s="67">
        <f t="shared" si="9"/>
        <v>0</v>
      </c>
      <c r="BB40" s="67">
        <f t="shared" si="9"/>
        <v>0</v>
      </c>
      <c r="BC40" s="67">
        <f t="shared" si="9"/>
        <v>0</v>
      </c>
      <c r="BD40" s="67">
        <f t="shared" si="9"/>
        <v>0</v>
      </c>
      <c r="BE40" s="67">
        <f t="shared" si="9"/>
        <v>0</v>
      </c>
      <c r="BF40" s="67">
        <f t="shared" si="9"/>
        <v>0</v>
      </c>
      <c r="BG40" s="67">
        <f t="shared" si="9"/>
        <v>0</v>
      </c>
      <c r="BH40" s="67">
        <f t="shared" si="9"/>
        <v>0</v>
      </c>
      <c r="BI40" s="67">
        <f t="shared" si="9"/>
        <v>0</v>
      </c>
      <c r="BJ40" s="67">
        <f t="shared" si="9"/>
        <v>0</v>
      </c>
      <c r="BK40" s="67">
        <f t="shared" si="9"/>
        <v>0</v>
      </c>
      <c r="BL40" s="67">
        <f t="shared" si="9"/>
        <v>0</v>
      </c>
      <c r="BM40" s="67">
        <f t="shared" si="9"/>
        <v>0</v>
      </c>
      <c r="BN40" s="67">
        <f t="shared" si="9"/>
        <v>0</v>
      </c>
      <c r="BO40" s="67">
        <f t="shared" ref="BO40:BW40" si="10">SUM(BO36:BO39)</f>
        <v>0</v>
      </c>
      <c r="BP40" s="67">
        <f t="shared" si="10"/>
        <v>0</v>
      </c>
      <c r="BQ40" s="67">
        <f t="shared" si="10"/>
        <v>0</v>
      </c>
      <c r="BR40" s="67">
        <f t="shared" si="10"/>
        <v>0</v>
      </c>
      <c r="BS40" s="67">
        <f t="shared" si="10"/>
        <v>0</v>
      </c>
      <c r="BT40" s="67"/>
      <c r="BU40" s="67">
        <f t="shared" si="10"/>
        <v>100000000</v>
      </c>
      <c r="BV40" s="67">
        <f t="shared" si="10"/>
        <v>0</v>
      </c>
      <c r="BW40" s="67">
        <f t="shared" si="10"/>
        <v>100000000</v>
      </c>
    </row>
    <row r="41" spans="1:75" ht="15.75" thickTop="1" x14ac:dyDescent="0.25">
      <c r="A41" s="72"/>
      <c r="B41" s="73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</row>
    <row r="42" spans="1:75" x14ac:dyDescent="0.25">
      <c r="A42" s="16"/>
      <c r="B42" s="14" t="s">
        <v>120</v>
      </c>
      <c r="C42" s="17"/>
      <c r="D42" s="12"/>
      <c r="E42" s="12"/>
      <c r="F42" s="12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17"/>
      <c r="S42" s="12"/>
      <c r="T42" s="12"/>
      <c r="U42" s="12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17"/>
      <c r="AH42" s="12"/>
      <c r="AI42" s="12"/>
      <c r="AJ42" s="12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17"/>
      <c r="AW42" s="12"/>
      <c r="AX42" s="12"/>
      <c r="AY42" s="12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17"/>
      <c r="BL42" s="12"/>
      <c r="BM42" s="12"/>
      <c r="BN42" s="12"/>
      <c r="BO42" s="58"/>
      <c r="BP42" s="58"/>
      <c r="BQ42" s="58"/>
      <c r="BR42" s="58"/>
      <c r="BS42" s="58"/>
      <c r="BT42" s="58"/>
      <c r="BU42" s="58"/>
      <c r="BV42" s="58"/>
      <c r="BW42" s="58"/>
    </row>
    <row r="43" spans="1:75" x14ac:dyDescent="0.25">
      <c r="A43" s="59">
        <v>401</v>
      </c>
      <c r="B43" s="63" t="s">
        <v>121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  <c r="T43" s="62">
        <v>0</v>
      </c>
      <c r="U43" s="62">
        <v>0</v>
      </c>
      <c r="V43" s="62">
        <v>0</v>
      </c>
      <c r="W43" s="62">
        <v>0</v>
      </c>
      <c r="X43" s="62">
        <v>0</v>
      </c>
      <c r="Y43" s="62">
        <v>0</v>
      </c>
      <c r="Z43" s="62">
        <v>0</v>
      </c>
      <c r="AA43" s="62">
        <v>0</v>
      </c>
      <c r="AB43" s="62">
        <v>0</v>
      </c>
      <c r="AC43" s="62">
        <v>0</v>
      </c>
      <c r="AD43" s="62">
        <v>0</v>
      </c>
      <c r="AE43" s="62">
        <v>0</v>
      </c>
      <c r="AF43" s="62">
        <v>0</v>
      </c>
      <c r="AG43" s="62">
        <v>0</v>
      </c>
      <c r="AH43" s="62">
        <v>0</v>
      </c>
      <c r="AI43" s="62">
        <v>0</v>
      </c>
      <c r="AJ43" s="62">
        <v>0</v>
      </c>
      <c r="AK43" s="62">
        <v>0</v>
      </c>
      <c r="AL43" s="62">
        <v>0</v>
      </c>
      <c r="AM43" s="62">
        <v>0</v>
      </c>
      <c r="AN43" s="62">
        <v>0</v>
      </c>
      <c r="AO43" s="62">
        <v>0</v>
      </c>
      <c r="AP43" s="62">
        <v>0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2">
        <v>0</v>
      </c>
      <c r="AZ43" s="62">
        <v>0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0</v>
      </c>
      <c r="BG43" s="62">
        <v>0</v>
      </c>
      <c r="BH43" s="62">
        <v>0</v>
      </c>
      <c r="BI43" s="62">
        <v>0</v>
      </c>
      <c r="BJ43" s="62">
        <v>0</v>
      </c>
      <c r="BK43" s="62">
        <v>22925011.98</v>
      </c>
      <c r="BL43" s="62">
        <v>0</v>
      </c>
      <c r="BM43" s="62">
        <v>23513751.98</v>
      </c>
      <c r="BN43" s="62">
        <v>0</v>
      </c>
      <c r="BO43" s="62">
        <v>0</v>
      </c>
      <c r="BP43" s="62">
        <v>0</v>
      </c>
      <c r="BQ43" s="62">
        <v>0</v>
      </c>
      <c r="BR43" s="62">
        <v>0</v>
      </c>
      <c r="BS43" s="62">
        <v>0</v>
      </c>
      <c r="BT43" s="62"/>
      <c r="BU43" s="64">
        <f t="shared" ref="BU43:BW46" si="11">+C43+F43+I43+L43+O43+R43+U43+X43+AA43+AD43+AG43+AJ43+AM43+AP43+AS43+AV43+AY43+BB43+BE43+BH43+BK43+BN43+BQ43</f>
        <v>22925011.98</v>
      </c>
      <c r="BV43" s="64">
        <f t="shared" si="11"/>
        <v>0</v>
      </c>
      <c r="BW43" s="64">
        <f t="shared" si="11"/>
        <v>23513751.98</v>
      </c>
    </row>
    <row r="44" spans="1:75" x14ac:dyDescent="0.25">
      <c r="A44" s="59">
        <f>A43 + 1</f>
        <v>402</v>
      </c>
      <c r="B44" s="63" t="s">
        <v>122</v>
      </c>
      <c r="C44" s="62">
        <v>0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0</v>
      </c>
      <c r="AA44" s="62">
        <v>0</v>
      </c>
      <c r="AB44" s="62">
        <v>0</v>
      </c>
      <c r="AC44" s="62">
        <v>0</v>
      </c>
      <c r="AD44" s="62">
        <v>0</v>
      </c>
      <c r="AE44" s="62">
        <v>0</v>
      </c>
      <c r="AF44" s="62">
        <v>0</v>
      </c>
      <c r="AG44" s="62">
        <v>0</v>
      </c>
      <c r="AH44" s="62">
        <v>0</v>
      </c>
      <c r="AI44" s="62">
        <v>0</v>
      </c>
      <c r="AJ44" s="62">
        <v>0</v>
      </c>
      <c r="AK44" s="62">
        <v>0</v>
      </c>
      <c r="AL44" s="62">
        <v>0</v>
      </c>
      <c r="AM44" s="62">
        <v>0</v>
      </c>
      <c r="AN44" s="62">
        <v>0</v>
      </c>
      <c r="AO44" s="62">
        <v>0</v>
      </c>
      <c r="AP44" s="62">
        <v>0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>
        <v>0</v>
      </c>
      <c r="AZ44" s="62">
        <v>0</v>
      </c>
      <c r="BA44" s="62">
        <v>0</v>
      </c>
      <c r="BB44" s="62">
        <v>0</v>
      </c>
      <c r="BC44" s="62">
        <v>0</v>
      </c>
      <c r="BD44" s="62">
        <v>0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>
        <v>0</v>
      </c>
      <c r="BM44" s="62">
        <v>0</v>
      </c>
      <c r="BN44" s="62">
        <v>0</v>
      </c>
      <c r="BO44" s="62">
        <v>0</v>
      </c>
      <c r="BP44" s="62">
        <v>0</v>
      </c>
      <c r="BQ44" s="62">
        <v>0</v>
      </c>
      <c r="BR44" s="62">
        <v>0</v>
      </c>
      <c r="BS44" s="62">
        <v>0</v>
      </c>
      <c r="BT44" s="62"/>
      <c r="BU44" s="64">
        <f t="shared" si="11"/>
        <v>0</v>
      </c>
      <c r="BV44" s="64">
        <f t="shared" si="11"/>
        <v>0</v>
      </c>
      <c r="BW44" s="64">
        <f t="shared" si="11"/>
        <v>0</v>
      </c>
    </row>
    <row r="45" spans="1:75" x14ac:dyDescent="0.25">
      <c r="A45" s="59">
        <f>A44 + 1</f>
        <v>403</v>
      </c>
      <c r="B45" s="63" t="s">
        <v>123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  <c r="AJ45" s="62">
        <v>0</v>
      </c>
      <c r="AK45" s="62">
        <v>0</v>
      </c>
      <c r="AL45" s="62">
        <v>0</v>
      </c>
      <c r="AM45" s="62">
        <v>0</v>
      </c>
      <c r="AN45" s="62"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v>0</v>
      </c>
      <c r="AX45" s="62">
        <v>0</v>
      </c>
      <c r="AY45" s="62">
        <v>0</v>
      </c>
      <c r="AZ45" s="62">
        <v>0</v>
      </c>
      <c r="BA45" s="62">
        <v>0</v>
      </c>
      <c r="BB45" s="62">
        <v>0</v>
      </c>
      <c r="BC45" s="62">
        <v>0</v>
      </c>
      <c r="BD45" s="62">
        <v>0</v>
      </c>
      <c r="BE45" s="62">
        <v>0</v>
      </c>
      <c r="BF45" s="62">
        <v>0</v>
      </c>
      <c r="BG45" s="62">
        <v>0</v>
      </c>
      <c r="BH45" s="62">
        <v>0</v>
      </c>
      <c r="BI45" s="62">
        <v>0</v>
      </c>
      <c r="BJ45" s="62">
        <v>0</v>
      </c>
      <c r="BK45" s="62">
        <v>61018672.079999998</v>
      </c>
      <c r="BL45" s="62">
        <v>0</v>
      </c>
      <c r="BM45" s="62">
        <v>124364800.37</v>
      </c>
      <c r="BN45" s="62">
        <v>0</v>
      </c>
      <c r="BO45" s="62">
        <v>0</v>
      </c>
      <c r="BP45" s="62">
        <v>0</v>
      </c>
      <c r="BQ45" s="62">
        <v>0</v>
      </c>
      <c r="BR45" s="62">
        <v>0</v>
      </c>
      <c r="BS45" s="62">
        <v>0</v>
      </c>
      <c r="BT45" s="62"/>
      <c r="BU45" s="64">
        <f t="shared" si="11"/>
        <v>61018672.079999998</v>
      </c>
      <c r="BV45" s="64">
        <f t="shared" si="11"/>
        <v>0</v>
      </c>
      <c r="BW45" s="64">
        <f t="shared" si="11"/>
        <v>124364800.37</v>
      </c>
    </row>
    <row r="46" spans="1:75" x14ac:dyDescent="0.25">
      <c r="A46" s="59">
        <f>A45 + 1</f>
        <v>404</v>
      </c>
      <c r="B46" s="63" t="s">
        <v>124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  <c r="AJ46" s="62">
        <v>0</v>
      </c>
      <c r="AK46" s="62">
        <v>0</v>
      </c>
      <c r="AL46" s="62">
        <v>0</v>
      </c>
      <c r="AM46" s="62">
        <v>0</v>
      </c>
      <c r="AN46" s="62">
        <v>0</v>
      </c>
      <c r="AO46" s="62">
        <v>0</v>
      </c>
      <c r="AP46" s="62">
        <v>0</v>
      </c>
      <c r="AQ46" s="62">
        <v>0</v>
      </c>
      <c r="AR46" s="62">
        <v>0</v>
      </c>
      <c r="AS46" s="62">
        <v>0</v>
      </c>
      <c r="AT46" s="62">
        <v>0</v>
      </c>
      <c r="AU46" s="62">
        <v>0</v>
      </c>
      <c r="AV46" s="62">
        <v>0</v>
      </c>
      <c r="AW46" s="62">
        <v>0</v>
      </c>
      <c r="AX46" s="62">
        <v>0</v>
      </c>
      <c r="AY46" s="62">
        <v>0</v>
      </c>
      <c r="AZ46" s="62">
        <v>0</v>
      </c>
      <c r="BA46" s="62">
        <v>0</v>
      </c>
      <c r="BB46" s="62">
        <v>0</v>
      </c>
      <c r="BC46" s="62">
        <v>0</v>
      </c>
      <c r="BD46" s="62">
        <v>0</v>
      </c>
      <c r="BE46" s="62">
        <v>0</v>
      </c>
      <c r="BF46" s="62">
        <v>0</v>
      </c>
      <c r="BG46" s="62">
        <v>0</v>
      </c>
      <c r="BH46" s="62">
        <v>0</v>
      </c>
      <c r="BI46" s="62">
        <v>0</v>
      </c>
      <c r="BJ46" s="62">
        <v>0</v>
      </c>
      <c r="BK46" s="62">
        <v>0</v>
      </c>
      <c r="BL46" s="62">
        <v>0</v>
      </c>
      <c r="BM46" s="62">
        <v>0</v>
      </c>
      <c r="BN46" s="62">
        <v>0</v>
      </c>
      <c r="BO46" s="62">
        <v>0</v>
      </c>
      <c r="BP46" s="62">
        <v>0</v>
      </c>
      <c r="BQ46" s="62">
        <v>0</v>
      </c>
      <c r="BR46" s="62">
        <v>0</v>
      </c>
      <c r="BS46" s="62">
        <v>0</v>
      </c>
      <c r="BT46" s="62"/>
      <c r="BU46" s="64">
        <f t="shared" si="11"/>
        <v>0</v>
      </c>
      <c r="BV46" s="64">
        <f t="shared" si="11"/>
        <v>0</v>
      </c>
      <c r="BW46" s="64">
        <f t="shared" si="11"/>
        <v>0</v>
      </c>
    </row>
    <row r="47" spans="1:75" s="68" customFormat="1" ht="15.75" thickBot="1" x14ac:dyDescent="0.3">
      <c r="A47" s="65">
        <v>400</v>
      </c>
      <c r="B47" s="66" t="s">
        <v>125</v>
      </c>
      <c r="C47" s="67">
        <f t="shared" ref="C47:BN47" si="12">SUM(C43:C46)</f>
        <v>0</v>
      </c>
      <c r="D47" s="67">
        <f t="shared" si="12"/>
        <v>0</v>
      </c>
      <c r="E47" s="67">
        <f t="shared" si="12"/>
        <v>0</v>
      </c>
      <c r="F47" s="67">
        <f t="shared" si="12"/>
        <v>0</v>
      </c>
      <c r="G47" s="67">
        <f t="shared" si="12"/>
        <v>0</v>
      </c>
      <c r="H47" s="67">
        <f t="shared" si="12"/>
        <v>0</v>
      </c>
      <c r="I47" s="67">
        <f t="shared" si="12"/>
        <v>0</v>
      </c>
      <c r="J47" s="67">
        <f t="shared" si="12"/>
        <v>0</v>
      </c>
      <c r="K47" s="67">
        <f t="shared" si="12"/>
        <v>0</v>
      </c>
      <c r="L47" s="67">
        <f t="shared" si="12"/>
        <v>0</v>
      </c>
      <c r="M47" s="67">
        <f t="shared" si="12"/>
        <v>0</v>
      </c>
      <c r="N47" s="67">
        <f t="shared" si="12"/>
        <v>0</v>
      </c>
      <c r="O47" s="67">
        <f t="shared" si="12"/>
        <v>0</v>
      </c>
      <c r="P47" s="67">
        <f t="shared" si="12"/>
        <v>0</v>
      </c>
      <c r="Q47" s="67">
        <f t="shared" si="12"/>
        <v>0</v>
      </c>
      <c r="R47" s="67">
        <f t="shared" si="12"/>
        <v>0</v>
      </c>
      <c r="S47" s="67">
        <f t="shared" si="12"/>
        <v>0</v>
      </c>
      <c r="T47" s="67">
        <f t="shared" si="12"/>
        <v>0</v>
      </c>
      <c r="U47" s="67">
        <f t="shared" si="12"/>
        <v>0</v>
      </c>
      <c r="V47" s="67">
        <f t="shared" si="12"/>
        <v>0</v>
      </c>
      <c r="W47" s="67">
        <f t="shared" si="12"/>
        <v>0</v>
      </c>
      <c r="X47" s="67">
        <f t="shared" si="12"/>
        <v>0</v>
      </c>
      <c r="Y47" s="67">
        <f t="shared" si="12"/>
        <v>0</v>
      </c>
      <c r="Z47" s="67">
        <f t="shared" si="12"/>
        <v>0</v>
      </c>
      <c r="AA47" s="67">
        <f t="shared" si="12"/>
        <v>0</v>
      </c>
      <c r="AB47" s="67">
        <f t="shared" si="12"/>
        <v>0</v>
      </c>
      <c r="AC47" s="67">
        <f t="shared" si="12"/>
        <v>0</v>
      </c>
      <c r="AD47" s="67">
        <f t="shared" si="12"/>
        <v>0</v>
      </c>
      <c r="AE47" s="67">
        <f t="shared" si="12"/>
        <v>0</v>
      </c>
      <c r="AF47" s="67">
        <f t="shared" si="12"/>
        <v>0</v>
      </c>
      <c r="AG47" s="67">
        <f t="shared" si="12"/>
        <v>0</v>
      </c>
      <c r="AH47" s="67">
        <f t="shared" si="12"/>
        <v>0</v>
      </c>
      <c r="AI47" s="67">
        <f t="shared" si="12"/>
        <v>0</v>
      </c>
      <c r="AJ47" s="67">
        <f t="shared" si="12"/>
        <v>0</v>
      </c>
      <c r="AK47" s="67">
        <f t="shared" si="12"/>
        <v>0</v>
      </c>
      <c r="AL47" s="67">
        <f t="shared" si="12"/>
        <v>0</v>
      </c>
      <c r="AM47" s="67">
        <f t="shared" si="12"/>
        <v>0</v>
      </c>
      <c r="AN47" s="67">
        <f t="shared" si="12"/>
        <v>0</v>
      </c>
      <c r="AO47" s="67">
        <f t="shared" si="12"/>
        <v>0</v>
      </c>
      <c r="AP47" s="67">
        <f t="shared" si="12"/>
        <v>0</v>
      </c>
      <c r="AQ47" s="67">
        <f t="shared" si="12"/>
        <v>0</v>
      </c>
      <c r="AR47" s="67">
        <f t="shared" si="12"/>
        <v>0</v>
      </c>
      <c r="AS47" s="67">
        <f t="shared" si="12"/>
        <v>0</v>
      </c>
      <c r="AT47" s="67">
        <f t="shared" si="12"/>
        <v>0</v>
      </c>
      <c r="AU47" s="67">
        <f t="shared" si="12"/>
        <v>0</v>
      </c>
      <c r="AV47" s="67">
        <f t="shared" si="12"/>
        <v>0</v>
      </c>
      <c r="AW47" s="67">
        <f t="shared" si="12"/>
        <v>0</v>
      </c>
      <c r="AX47" s="67">
        <f t="shared" si="12"/>
        <v>0</v>
      </c>
      <c r="AY47" s="67">
        <f t="shared" si="12"/>
        <v>0</v>
      </c>
      <c r="AZ47" s="67">
        <f t="shared" si="12"/>
        <v>0</v>
      </c>
      <c r="BA47" s="67">
        <f t="shared" si="12"/>
        <v>0</v>
      </c>
      <c r="BB47" s="67">
        <f t="shared" si="12"/>
        <v>0</v>
      </c>
      <c r="BC47" s="67">
        <f t="shared" si="12"/>
        <v>0</v>
      </c>
      <c r="BD47" s="67">
        <f t="shared" si="12"/>
        <v>0</v>
      </c>
      <c r="BE47" s="67">
        <f t="shared" si="12"/>
        <v>0</v>
      </c>
      <c r="BF47" s="67">
        <f t="shared" si="12"/>
        <v>0</v>
      </c>
      <c r="BG47" s="67">
        <f t="shared" si="12"/>
        <v>0</v>
      </c>
      <c r="BH47" s="67">
        <f t="shared" si="12"/>
        <v>0</v>
      </c>
      <c r="BI47" s="67">
        <f t="shared" si="12"/>
        <v>0</v>
      </c>
      <c r="BJ47" s="67">
        <f t="shared" si="12"/>
        <v>0</v>
      </c>
      <c r="BK47" s="67">
        <f t="shared" si="12"/>
        <v>83943684.060000002</v>
      </c>
      <c r="BL47" s="67">
        <f t="shared" si="12"/>
        <v>0</v>
      </c>
      <c r="BM47" s="67">
        <f t="shared" si="12"/>
        <v>147878552.34999999</v>
      </c>
      <c r="BN47" s="67">
        <f t="shared" si="12"/>
        <v>0</v>
      </c>
      <c r="BO47" s="67">
        <f t="shared" ref="BO47:BW47" si="13">SUM(BO43:BO46)</f>
        <v>0</v>
      </c>
      <c r="BP47" s="67">
        <f t="shared" si="13"/>
        <v>0</v>
      </c>
      <c r="BQ47" s="67">
        <f t="shared" si="13"/>
        <v>0</v>
      </c>
      <c r="BR47" s="67">
        <f t="shared" si="13"/>
        <v>0</v>
      </c>
      <c r="BS47" s="67">
        <f t="shared" si="13"/>
        <v>0</v>
      </c>
      <c r="BT47" s="67"/>
      <c r="BU47" s="67">
        <f t="shared" si="13"/>
        <v>83943684.060000002</v>
      </c>
      <c r="BV47" s="67">
        <f t="shared" si="13"/>
        <v>0</v>
      </c>
      <c r="BW47" s="67">
        <f t="shared" si="13"/>
        <v>147878552.34999999</v>
      </c>
    </row>
    <row r="48" spans="1:75" ht="15.75" thickTop="1" x14ac:dyDescent="0.25">
      <c r="A48" s="72"/>
      <c r="B48" s="73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</row>
    <row r="49" spans="1:75" x14ac:dyDescent="0.25">
      <c r="A49" s="16"/>
      <c r="B49" s="14" t="s">
        <v>126</v>
      </c>
      <c r="C49" s="17"/>
      <c r="D49" s="12"/>
      <c r="E49" s="12"/>
      <c r="F49" s="12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17"/>
      <c r="S49" s="12"/>
      <c r="T49" s="12"/>
      <c r="U49" s="12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17"/>
      <c r="AH49" s="12"/>
      <c r="AI49" s="12"/>
      <c r="AJ49" s="12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17"/>
      <c r="AW49" s="12"/>
      <c r="AX49" s="12"/>
      <c r="AY49" s="12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17"/>
      <c r="BL49" s="12"/>
      <c r="BM49" s="12"/>
      <c r="BN49" s="12"/>
      <c r="BO49" s="58"/>
      <c r="BP49" s="58"/>
      <c r="BQ49" s="58"/>
      <c r="BR49" s="58"/>
      <c r="BS49" s="58"/>
      <c r="BT49" s="58"/>
      <c r="BU49" s="58"/>
      <c r="BV49" s="58"/>
      <c r="BW49" s="58"/>
    </row>
    <row r="50" spans="1:75" x14ac:dyDescent="0.25">
      <c r="A50" s="59">
        <v>501</v>
      </c>
      <c r="B50" s="63" t="s">
        <v>127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62">
        <v>0</v>
      </c>
      <c r="Y50" s="62">
        <v>0</v>
      </c>
      <c r="Z50" s="62">
        <v>0</v>
      </c>
      <c r="AA50" s="62">
        <v>0</v>
      </c>
      <c r="AB50" s="62">
        <v>0</v>
      </c>
      <c r="AC50" s="62">
        <v>0</v>
      </c>
      <c r="AD50" s="62">
        <v>0</v>
      </c>
      <c r="AE50" s="62">
        <v>0</v>
      </c>
      <c r="AF50" s="62">
        <v>0</v>
      </c>
      <c r="AG50" s="62">
        <v>0</v>
      </c>
      <c r="AH50" s="62">
        <v>0</v>
      </c>
      <c r="AI50" s="62">
        <v>0</v>
      </c>
      <c r="AJ50" s="62">
        <v>0</v>
      </c>
      <c r="AK50" s="62">
        <v>0</v>
      </c>
      <c r="AL50" s="62">
        <v>0</v>
      </c>
      <c r="AM50" s="62">
        <v>0</v>
      </c>
      <c r="AN50" s="62">
        <v>0</v>
      </c>
      <c r="AO50" s="62">
        <v>0</v>
      </c>
      <c r="AP50" s="62">
        <v>0</v>
      </c>
      <c r="AQ50" s="62">
        <v>0</v>
      </c>
      <c r="AR50" s="62">
        <v>0</v>
      </c>
      <c r="AS50" s="62">
        <v>0</v>
      </c>
      <c r="AT50" s="62">
        <v>0</v>
      </c>
      <c r="AU50" s="62">
        <v>0</v>
      </c>
      <c r="AV50" s="62">
        <v>0</v>
      </c>
      <c r="AW50" s="62">
        <v>0</v>
      </c>
      <c r="AX50" s="62">
        <v>0</v>
      </c>
      <c r="AY50" s="62">
        <v>0</v>
      </c>
      <c r="AZ50" s="62">
        <v>0</v>
      </c>
      <c r="BA50" s="62">
        <v>0</v>
      </c>
      <c r="BB50" s="62">
        <v>0</v>
      </c>
      <c r="BC50" s="62">
        <v>0</v>
      </c>
      <c r="BD50" s="62">
        <v>0</v>
      </c>
      <c r="BE50" s="62">
        <v>0</v>
      </c>
      <c r="BF50" s="62">
        <v>0</v>
      </c>
      <c r="BG50" s="62">
        <v>0</v>
      </c>
      <c r="BH50" s="62">
        <v>0</v>
      </c>
      <c r="BI50" s="62">
        <v>0</v>
      </c>
      <c r="BJ50" s="62">
        <v>0</v>
      </c>
      <c r="BK50" s="62">
        <v>0</v>
      </c>
      <c r="BL50" s="62">
        <v>0</v>
      </c>
      <c r="BM50" s="62">
        <v>0</v>
      </c>
      <c r="BN50" s="62">
        <v>236238474</v>
      </c>
      <c r="BO50" s="62">
        <v>0</v>
      </c>
      <c r="BP50" s="62">
        <v>236238474</v>
      </c>
      <c r="BQ50" s="62">
        <v>0</v>
      </c>
      <c r="BR50" s="62">
        <v>0</v>
      </c>
      <c r="BS50" s="62">
        <v>0</v>
      </c>
      <c r="BT50" s="62"/>
      <c r="BU50" s="64">
        <f>+C50+F50+I50+L50+O50+R50+U50+X50+AA50+AD50+AG50+AJ50+AM50+AP50+AS50+AV50+AY50+BB50+BE50+BH50+BK50+BN50+BQ50</f>
        <v>236238474</v>
      </c>
      <c r="BV50" s="64">
        <f>+D50+G50+J50+M50+P50+S50+V50+Y50+AB50+AE50+AH50+AK50+AN50+AQ50+AT50+AW50+AZ50+BC50+BF50+BI50+BL50+BO50+BR50</f>
        <v>0</v>
      </c>
      <c r="BW50" s="64">
        <f>+E50+H50+K50+N50+Q50+T50+W50+Z50+AC50+AF50+AI50+AL50+AO50+AR50+AU50+AX50+BA50+BD50+BG50+BJ50+BM50+BP50+BS50</f>
        <v>236238474</v>
      </c>
    </row>
    <row r="51" spans="1:75" s="68" customFormat="1" ht="15.75" thickBot="1" x14ac:dyDescent="0.3">
      <c r="A51" s="65">
        <v>500</v>
      </c>
      <c r="B51" s="66" t="s">
        <v>128</v>
      </c>
      <c r="C51" s="67">
        <f t="shared" ref="C51:BN51" si="14">SUM(C50)</f>
        <v>0</v>
      </c>
      <c r="D51" s="67">
        <f t="shared" si="14"/>
        <v>0</v>
      </c>
      <c r="E51" s="67">
        <f t="shared" si="14"/>
        <v>0</v>
      </c>
      <c r="F51" s="67">
        <f t="shared" si="14"/>
        <v>0</v>
      </c>
      <c r="G51" s="67">
        <f t="shared" si="14"/>
        <v>0</v>
      </c>
      <c r="H51" s="67">
        <f t="shared" si="14"/>
        <v>0</v>
      </c>
      <c r="I51" s="67">
        <f t="shared" si="14"/>
        <v>0</v>
      </c>
      <c r="J51" s="67">
        <f t="shared" si="14"/>
        <v>0</v>
      </c>
      <c r="K51" s="67">
        <f t="shared" si="14"/>
        <v>0</v>
      </c>
      <c r="L51" s="67">
        <f t="shared" si="14"/>
        <v>0</v>
      </c>
      <c r="M51" s="67">
        <f t="shared" si="14"/>
        <v>0</v>
      </c>
      <c r="N51" s="67">
        <f t="shared" si="14"/>
        <v>0</v>
      </c>
      <c r="O51" s="67">
        <f t="shared" si="14"/>
        <v>0</v>
      </c>
      <c r="P51" s="67">
        <f t="shared" si="14"/>
        <v>0</v>
      </c>
      <c r="Q51" s="67">
        <f t="shared" si="14"/>
        <v>0</v>
      </c>
      <c r="R51" s="67">
        <f t="shared" si="14"/>
        <v>0</v>
      </c>
      <c r="S51" s="67">
        <f t="shared" si="14"/>
        <v>0</v>
      </c>
      <c r="T51" s="67">
        <f t="shared" si="14"/>
        <v>0</v>
      </c>
      <c r="U51" s="67">
        <f t="shared" si="14"/>
        <v>0</v>
      </c>
      <c r="V51" s="67">
        <f t="shared" si="14"/>
        <v>0</v>
      </c>
      <c r="W51" s="67">
        <f t="shared" si="14"/>
        <v>0</v>
      </c>
      <c r="X51" s="67">
        <f t="shared" si="14"/>
        <v>0</v>
      </c>
      <c r="Y51" s="67">
        <f t="shared" si="14"/>
        <v>0</v>
      </c>
      <c r="Z51" s="67">
        <f t="shared" si="14"/>
        <v>0</v>
      </c>
      <c r="AA51" s="67">
        <f t="shared" si="14"/>
        <v>0</v>
      </c>
      <c r="AB51" s="67">
        <f t="shared" si="14"/>
        <v>0</v>
      </c>
      <c r="AC51" s="67">
        <f t="shared" si="14"/>
        <v>0</v>
      </c>
      <c r="AD51" s="67">
        <f t="shared" si="14"/>
        <v>0</v>
      </c>
      <c r="AE51" s="67">
        <f t="shared" si="14"/>
        <v>0</v>
      </c>
      <c r="AF51" s="67">
        <f t="shared" si="14"/>
        <v>0</v>
      </c>
      <c r="AG51" s="67">
        <f t="shared" si="14"/>
        <v>0</v>
      </c>
      <c r="AH51" s="67">
        <f t="shared" si="14"/>
        <v>0</v>
      </c>
      <c r="AI51" s="67">
        <f t="shared" si="14"/>
        <v>0</v>
      </c>
      <c r="AJ51" s="67">
        <f t="shared" si="14"/>
        <v>0</v>
      </c>
      <c r="AK51" s="67">
        <f t="shared" si="14"/>
        <v>0</v>
      </c>
      <c r="AL51" s="67">
        <f t="shared" si="14"/>
        <v>0</v>
      </c>
      <c r="AM51" s="67">
        <f t="shared" si="14"/>
        <v>0</v>
      </c>
      <c r="AN51" s="67">
        <f t="shared" si="14"/>
        <v>0</v>
      </c>
      <c r="AO51" s="67">
        <f t="shared" si="14"/>
        <v>0</v>
      </c>
      <c r="AP51" s="67">
        <f t="shared" si="14"/>
        <v>0</v>
      </c>
      <c r="AQ51" s="67">
        <f t="shared" si="14"/>
        <v>0</v>
      </c>
      <c r="AR51" s="67">
        <f t="shared" si="14"/>
        <v>0</v>
      </c>
      <c r="AS51" s="67">
        <f t="shared" si="14"/>
        <v>0</v>
      </c>
      <c r="AT51" s="67">
        <f t="shared" si="14"/>
        <v>0</v>
      </c>
      <c r="AU51" s="67">
        <f t="shared" si="14"/>
        <v>0</v>
      </c>
      <c r="AV51" s="67">
        <f t="shared" si="14"/>
        <v>0</v>
      </c>
      <c r="AW51" s="67">
        <f t="shared" si="14"/>
        <v>0</v>
      </c>
      <c r="AX51" s="67">
        <f t="shared" si="14"/>
        <v>0</v>
      </c>
      <c r="AY51" s="67">
        <f t="shared" si="14"/>
        <v>0</v>
      </c>
      <c r="AZ51" s="67">
        <f t="shared" si="14"/>
        <v>0</v>
      </c>
      <c r="BA51" s="67">
        <f t="shared" si="14"/>
        <v>0</v>
      </c>
      <c r="BB51" s="67">
        <f t="shared" si="14"/>
        <v>0</v>
      </c>
      <c r="BC51" s="67">
        <f t="shared" si="14"/>
        <v>0</v>
      </c>
      <c r="BD51" s="67">
        <f t="shared" si="14"/>
        <v>0</v>
      </c>
      <c r="BE51" s="67">
        <f t="shared" si="14"/>
        <v>0</v>
      </c>
      <c r="BF51" s="67">
        <f t="shared" si="14"/>
        <v>0</v>
      </c>
      <c r="BG51" s="67">
        <f t="shared" si="14"/>
        <v>0</v>
      </c>
      <c r="BH51" s="67">
        <f t="shared" si="14"/>
        <v>0</v>
      </c>
      <c r="BI51" s="67">
        <f t="shared" si="14"/>
        <v>0</v>
      </c>
      <c r="BJ51" s="67">
        <f t="shared" si="14"/>
        <v>0</v>
      </c>
      <c r="BK51" s="67">
        <f t="shared" si="14"/>
        <v>0</v>
      </c>
      <c r="BL51" s="67">
        <f t="shared" si="14"/>
        <v>0</v>
      </c>
      <c r="BM51" s="67">
        <f t="shared" si="14"/>
        <v>0</v>
      </c>
      <c r="BN51" s="67">
        <f t="shared" si="14"/>
        <v>236238474</v>
      </c>
      <c r="BO51" s="67">
        <f t="shared" ref="BO51:BW51" si="15">SUM(BO50)</f>
        <v>0</v>
      </c>
      <c r="BP51" s="67">
        <f t="shared" si="15"/>
        <v>236238474</v>
      </c>
      <c r="BQ51" s="67">
        <f t="shared" si="15"/>
        <v>0</v>
      </c>
      <c r="BR51" s="67">
        <f t="shared" si="15"/>
        <v>0</v>
      </c>
      <c r="BS51" s="67">
        <f t="shared" si="15"/>
        <v>0</v>
      </c>
      <c r="BT51" s="67"/>
      <c r="BU51" s="67">
        <f t="shared" si="15"/>
        <v>236238474</v>
      </c>
      <c r="BV51" s="67">
        <f t="shared" si="15"/>
        <v>0</v>
      </c>
      <c r="BW51" s="67">
        <f t="shared" si="15"/>
        <v>236238474</v>
      </c>
    </row>
    <row r="52" spans="1:75" ht="15.75" thickTop="1" x14ac:dyDescent="0.25">
      <c r="A52" s="72"/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</row>
    <row r="53" spans="1:75" x14ac:dyDescent="0.25">
      <c r="A53" s="16"/>
      <c r="B53" s="14" t="s">
        <v>129</v>
      </c>
      <c r="C53" s="17"/>
      <c r="D53" s="12"/>
      <c r="E53" s="12"/>
      <c r="F53" s="12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17"/>
      <c r="S53" s="12"/>
      <c r="T53" s="12"/>
      <c r="U53" s="12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17"/>
      <c r="AH53" s="12"/>
      <c r="AI53" s="12"/>
      <c r="AJ53" s="12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17"/>
      <c r="AW53" s="12"/>
      <c r="AX53" s="12"/>
      <c r="AY53" s="12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17"/>
      <c r="BL53" s="12"/>
      <c r="BM53" s="12"/>
      <c r="BN53" s="12"/>
      <c r="BO53" s="58"/>
      <c r="BP53" s="58"/>
      <c r="BQ53" s="58"/>
      <c r="BR53" s="58"/>
      <c r="BS53" s="58"/>
      <c r="BT53" s="58"/>
      <c r="BU53" s="58"/>
      <c r="BV53" s="58"/>
      <c r="BW53" s="58"/>
    </row>
    <row r="54" spans="1:75" x14ac:dyDescent="0.25">
      <c r="A54" s="59">
        <v>701</v>
      </c>
      <c r="B54" s="63" t="s">
        <v>130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62">
        <v>0</v>
      </c>
      <c r="BQ54" s="62">
        <v>576211448</v>
      </c>
      <c r="BR54" s="62">
        <v>0</v>
      </c>
      <c r="BS54" s="62">
        <v>811911563.15999997</v>
      </c>
      <c r="BT54" s="62"/>
      <c r="BU54" s="64">
        <f t="shared" ref="BU54:BW55" si="16">+C54+F54+I54+L54+O54+R54+U54+X54+AA54+AD54+AG54+AJ54+AM54+AP54+AS54+AV54+AY54+BB54+BE54+BH54+BK54+BN54+BQ54</f>
        <v>576211448</v>
      </c>
      <c r="BV54" s="64">
        <f t="shared" si="16"/>
        <v>0</v>
      </c>
      <c r="BW54" s="64">
        <f t="shared" si="16"/>
        <v>811911563.15999997</v>
      </c>
    </row>
    <row r="55" spans="1:75" x14ac:dyDescent="0.25">
      <c r="A55" s="59">
        <f>A54 + 1</f>
        <v>702</v>
      </c>
      <c r="B55" s="63" t="s">
        <v>131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62">
        <v>0</v>
      </c>
      <c r="AE55" s="62">
        <v>0</v>
      </c>
      <c r="AF55" s="62">
        <v>0</v>
      </c>
      <c r="AG55" s="62">
        <v>0</v>
      </c>
      <c r="AH55" s="62">
        <v>0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>
        <v>0</v>
      </c>
      <c r="AQ55" s="62">
        <v>0</v>
      </c>
      <c r="AR55" s="62">
        <v>0</v>
      </c>
      <c r="AS55" s="62">
        <v>0</v>
      </c>
      <c r="AT55" s="62">
        <v>0</v>
      </c>
      <c r="AU55" s="62">
        <v>0</v>
      </c>
      <c r="AV55" s="62">
        <v>0</v>
      </c>
      <c r="AW55" s="62">
        <v>0</v>
      </c>
      <c r="AX55" s="62">
        <v>0</v>
      </c>
      <c r="AY55" s="62">
        <v>0</v>
      </c>
      <c r="AZ55" s="62">
        <v>0</v>
      </c>
      <c r="BA55" s="62">
        <v>0</v>
      </c>
      <c r="BB55" s="62">
        <v>0</v>
      </c>
      <c r="BC55" s="62">
        <v>0</v>
      </c>
      <c r="BD55" s="62">
        <v>0</v>
      </c>
      <c r="BE55" s="62">
        <v>0</v>
      </c>
      <c r="BF55" s="62">
        <v>0</v>
      </c>
      <c r="BG55" s="62">
        <v>0</v>
      </c>
      <c r="BH55" s="62">
        <v>0</v>
      </c>
      <c r="BI55" s="62">
        <v>0</v>
      </c>
      <c r="BJ55" s="62">
        <v>0</v>
      </c>
      <c r="BK55" s="62">
        <v>0</v>
      </c>
      <c r="BL55" s="62">
        <v>0</v>
      </c>
      <c r="BM55" s="62">
        <v>0</v>
      </c>
      <c r="BN55" s="62">
        <v>0</v>
      </c>
      <c r="BO55" s="62">
        <v>0</v>
      </c>
      <c r="BP55" s="62">
        <v>0</v>
      </c>
      <c r="BQ55" s="62">
        <v>6297000</v>
      </c>
      <c r="BR55" s="62">
        <v>0</v>
      </c>
      <c r="BS55" s="62">
        <v>17759250.329999998</v>
      </c>
      <c r="BT55" s="62"/>
      <c r="BU55" s="64">
        <f t="shared" si="16"/>
        <v>6297000</v>
      </c>
      <c r="BV55" s="64">
        <f t="shared" si="16"/>
        <v>0</v>
      </c>
      <c r="BW55" s="64">
        <f t="shared" si="16"/>
        <v>17759250.329999998</v>
      </c>
    </row>
    <row r="56" spans="1:75" s="68" customFormat="1" ht="15.75" thickBot="1" x14ac:dyDescent="0.3">
      <c r="A56" s="65">
        <v>700</v>
      </c>
      <c r="B56" s="66" t="s">
        <v>132</v>
      </c>
      <c r="C56" s="67">
        <f t="shared" ref="C56:BN56" si="17">SUM(C54:C55)</f>
        <v>0</v>
      </c>
      <c r="D56" s="67">
        <f t="shared" si="17"/>
        <v>0</v>
      </c>
      <c r="E56" s="67">
        <f t="shared" si="17"/>
        <v>0</v>
      </c>
      <c r="F56" s="67">
        <f t="shared" si="17"/>
        <v>0</v>
      </c>
      <c r="G56" s="67">
        <f t="shared" si="17"/>
        <v>0</v>
      </c>
      <c r="H56" s="67">
        <f t="shared" si="17"/>
        <v>0</v>
      </c>
      <c r="I56" s="67">
        <f t="shared" si="17"/>
        <v>0</v>
      </c>
      <c r="J56" s="67">
        <f t="shared" si="17"/>
        <v>0</v>
      </c>
      <c r="K56" s="67">
        <f t="shared" si="17"/>
        <v>0</v>
      </c>
      <c r="L56" s="67">
        <f t="shared" si="17"/>
        <v>0</v>
      </c>
      <c r="M56" s="67">
        <f t="shared" si="17"/>
        <v>0</v>
      </c>
      <c r="N56" s="67">
        <f t="shared" si="17"/>
        <v>0</v>
      </c>
      <c r="O56" s="67">
        <f t="shared" si="17"/>
        <v>0</v>
      </c>
      <c r="P56" s="67">
        <f t="shared" si="17"/>
        <v>0</v>
      </c>
      <c r="Q56" s="67">
        <f t="shared" si="17"/>
        <v>0</v>
      </c>
      <c r="R56" s="67">
        <f t="shared" si="17"/>
        <v>0</v>
      </c>
      <c r="S56" s="67">
        <f t="shared" si="17"/>
        <v>0</v>
      </c>
      <c r="T56" s="67">
        <f t="shared" si="17"/>
        <v>0</v>
      </c>
      <c r="U56" s="67">
        <f t="shared" si="17"/>
        <v>0</v>
      </c>
      <c r="V56" s="67">
        <f t="shared" si="17"/>
        <v>0</v>
      </c>
      <c r="W56" s="67">
        <f t="shared" si="17"/>
        <v>0</v>
      </c>
      <c r="X56" s="67">
        <f t="shared" si="17"/>
        <v>0</v>
      </c>
      <c r="Y56" s="67">
        <f t="shared" si="17"/>
        <v>0</v>
      </c>
      <c r="Z56" s="67">
        <f t="shared" si="17"/>
        <v>0</v>
      </c>
      <c r="AA56" s="67">
        <f t="shared" si="17"/>
        <v>0</v>
      </c>
      <c r="AB56" s="67">
        <f t="shared" si="17"/>
        <v>0</v>
      </c>
      <c r="AC56" s="67">
        <f t="shared" si="17"/>
        <v>0</v>
      </c>
      <c r="AD56" s="67">
        <f t="shared" si="17"/>
        <v>0</v>
      </c>
      <c r="AE56" s="67">
        <f t="shared" si="17"/>
        <v>0</v>
      </c>
      <c r="AF56" s="67">
        <f t="shared" si="17"/>
        <v>0</v>
      </c>
      <c r="AG56" s="67">
        <f t="shared" si="17"/>
        <v>0</v>
      </c>
      <c r="AH56" s="67">
        <f t="shared" si="17"/>
        <v>0</v>
      </c>
      <c r="AI56" s="67">
        <f t="shared" si="17"/>
        <v>0</v>
      </c>
      <c r="AJ56" s="67">
        <f t="shared" si="17"/>
        <v>0</v>
      </c>
      <c r="AK56" s="67">
        <f t="shared" si="17"/>
        <v>0</v>
      </c>
      <c r="AL56" s="67">
        <f t="shared" si="17"/>
        <v>0</v>
      </c>
      <c r="AM56" s="67">
        <f t="shared" si="17"/>
        <v>0</v>
      </c>
      <c r="AN56" s="67">
        <f t="shared" si="17"/>
        <v>0</v>
      </c>
      <c r="AO56" s="67">
        <f t="shared" si="17"/>
        <v>0</v>
      </c>
      <c r="AP56" s="67">
        <f t="shared" si="17"/>
        <v>0</v>
      </c>
      <c r="AQ56" s="67">
        <f t="shared" si="17"/>
        <v>0</v>
      </c>
      <c r="AR56" s="67">
        <f t="shared" si="17"/>
        <v>0</v>
      </c>
      <c r="AS56" s="67">
        <f t="shared" si="17"/>
        <v>0</v>
      </c>
      <c r="AT56" s="67">
        <f t="shared" si="17"/>
        <v>0</v>
      </c>
      <c r="AU56" s="67">
        <f t="shared" si="17"/>
        <v>0</v>
      </c>
      <c r="AV56" s="67">
        <f t="shared" si="17"/>
        <v>0</v>
      </c>
      <c r="AW56" s="67">
        <f t="shared" si="17"/>
        <v>0</v>
      </c>
      <c r="AX56" s="67">
        <f t="shared" si="17"/>
        <v>0</v>
      </c>
      <c r="AY56" s="67">
        <f t="shared" si="17"/>
        <v>0</v>
      </c>
      <c r="AZ56" s="67">
        <f t="shared" si="17"/>
        <v>0</v>
      </c>
      <c r="BA56" s="67">
        <f t="shared" si="17"/>
        <v>0</v>
      </c>
      <c r="BB56" s="67">
        <f t="shared" si="17"/>
        <v>0</v>
      </c>
      <c r="BC56" s="67">
        <f t="shared" si="17"/>
        <v>0</v>
      </c>
      <c r="BD56" s="67">
        <f t="shared" si="17"/>
        <v>0</v>
      </c>
      <c r="BE56" s="67">
        <f t="shared" si="17"/>
        <v>0</v>
      </c>
      <c r="BF56" s="67">
        <f t="shared" si="17"/>
        <v>0</v>
      </c>
      <c r="BG56" s="67">
        <f t="shared" si="17"/>
        <v>0</v>
      </c>
      <c r="BH56" s="67">
        <f t="shared" si="17"/>
        <v>0</v>
      </c>
      <c r="BI56" s="67">
        <f t="shared" si="17"/>
        <v>0</v>
      </c>
      <c r="BJ56" s="67">
        <f t="shared" si="17"/>
        <v>0</v>
      </c>
      <c r="BK56" s="67">
        <f t="shared" si="17"/>
        <v>0</v>
      </c>
      <c r="BL56" s="67">
        <f t="shared" si="17"/>
        <v>0</v>
      </c>
      <c r="BM56" s="67">
        <f t="shared" si="17"/>
        <v>0</v>
      </c>
      <c r="BN56" s="67">
        <f t="shared" si="17"/>
        <v>0</v>
      </c>
      <c r="BO56" s="67">
        <f t="shared" ref="BO56:BW56" si="18">SUM(BO54:BO55)</f>
        <v>0</v>
      </c>
      <c r="BP56" s="67">
        <f t="shared" si="18"/>
        <v>0</v>
      </c>
      <c r="BQ56" s="67">
        <f t="shared" si="18"/>
        <v>582508448</v>
      </c>
      <c r="BR56" s="67">
        <f t="shared" si="18"/>
        <v>0</v>
      </c>
      <c r="BS56" s="67">
        <f t="shared" si="18"/>
        <v>829670813.49000001</v>
      </c>
      <c r="BT56" s="67"/>
      <c r="BU56" s="67">
        <f t="shared" si="18"/>
        <v>582508448</v>
      </c>
      <c r="BV56" s="67">
        <f t="shared" si="18"/>
        <v>0</v>
      </c>
      <c r="BW56" s="67">
        <f t="shared" si="18"/>
        <v>829670813.49000001</v>
      </c>
    </row>
    <row r="57" spans="1:75" ht="16.5" thickTop="1" thickBot="1" x14ac:dyDescent="0.3">
      <c r="A57" s="75"/>
      <c r="B57" s="76" t="s">
        <v>133</v>
      </c>
      <c r="C57" s="77">
        <f t="shared" ref="C57:BN57" si="19">+C25+C33+C40+C47+C51+C56</f>
        <v>291850423</v>
      </c>
      <c r="D57" s="77">
        <f t="shared" si="19"/>
        <v>13240665.75</v>
      </c>
      <c r="E57" s="77">
        <f t="shared" si="19"/>
        <v>356529423.83999997</v>
      </c>
      <c r="F57" s="77">
        <f t="shared" si="19"/>
        <v>51806.37</v>
      </c>
      <c r="G57" s="77">
        <f t="shared" si="19"/>
        <v>0</v>
      </c>
      <c r="H57" s="77">
        <f t="shared" si="19"/>
        <v>232709.27</v>
      </c>
      <c r="I57" s="77">
        <f t="shared" si="19"/>
        <v>62386640.060000002</v>
      </c>
      <c r="J57" s="77">
        <f t="shared" si="19"/>
        <v>0</v>
      </c>
      <c r="K57" s="77">
        <f t="shared" si="19"/>
        <v>75601782.629999995</v>
      </c>
      <c r="L57" s="77">
        <f t="shared" si="19"/>
        <v>70501796.950000003</v>
      </c>
      <c r="M57" s="77">
        <f t="shared" si="19"/>
        <v>0</v>
      </c>
      <c r="N57" s="77">
        <f t="shared" si="19"/>
        <v>105981650.79999998</v>
      </c>
      <c r="O57" s="77">
        <f t="shared" si="19"/>
        <v>42625240.159999996</v>
      </c>
      <c r="P57" s="77">
        <f t="shared" si="19"/>
        <v>0</v>
      </c>
      <c r="Q57" s="77">
        <f t="shared" si="19"/>
        <v>58582767.519999996</v>
      </c>
      <c r="R57" s="77">
        <f t="shared" si="19"/>
        <v>10600319.789999999</v>
      </c>
      <c r="S57" s="77">
        <f t="shared" si="19"/>
        <v>0</v>
      </c>
      <c r="T57" s="77">
        <f t="shared" si="19"/>
        <v>23384491.649999999</v>
      </c>
      <c r="U57" s="77">
        <f t="shared" si="19"/>
        <v>8660434.7599999998</v>
      </c>
      <c r="V57" s="77">
        <f t="shared" si="19"/>
        <v>0</v>
      </c>
      <c r="W57" s="77">
        <f t="shared" si="19"/>
        <v>11349227.67</v>
      </c>
      <c r="X57" s="77">
        <f t="shared" si="19"/>
        <v>49928669.93</v>
      </c>
      <c r="Y57" s="77">
        <f t="shared" si="19"/>
        <v>0</v>
      </c>
      <c r="Z57" s="77">
        <f t="shared" si="19"/>
        <v>200581651.16999999</v>
      </c>
      <c r="AA57" s="77">
        <f t="shared" si="19"/>
        <v>215432224.73000002</v>
      </c>
      <c r="AB57" s="77">
        <f t="shared" si="19"/>
        <v>0</v>
      </c>
      <c r="AC57" s="77">
        <f t="shared" si="19"/>
        <v>382215103.07999998</v>
      </c>
      <c r="AD57" s="77">
        <f t="shared" si="19"/>
        <v>222993261.47000003</v>
      </c>
      <c r="AE57" s="77">
        <f t="shared" si="19"/>
        <v>0</v>
      </c>
      <c r="AF57" s="77">
        <f t="shared" si="19"/>
        <v>664483305.65999997</v>
      </c>
      <c r="AG57" s="77">
        <f t="shared" si="19"/>
        <v>3848820.5300000003</v>
      </c>
      <c r="AH57" s="77">
        <f t="shared" si="19"/>
        <v>0</v>
      </c>
      <c r="AI57" s="77">
        <f t="shared" si="19"/>
        <v>4517320.43</v>
      </c>
      <c r="AJ57" s="77">
        <f t="shared" si="19"/>
        <v>133656734.72999999</v>
      </c>
      <c r="AK57" s="77">
        <f t="shared" si="19"/>
        <v>1481903.72</v>
      </c>
      <c r="AL57" s="77">
        <f t="shared" si="19"/>
        <v>250136204.53000003</v>
      </c>
      <c r="AM57" s="77">
        <f t="shared" si="19"/>
        <v>1041504.34</v>
      </c>
      <c r="AN57" s="77">
        <f t="shared" si="19"/>
        <v>0</v>
      </c>
      <c r="AO57" s="77">
        <f t="shared" si="19"/>
        <v>1528794.49</v>
      </c>
      <c r="AP57" s="77">
        <f t="shared" si="19"/>
        <v>17485087.84</v>
      </c>
      <c r="AQ57" s="77">
        <f t="shared" si="19"/>
        <v>0</v>
      </c>
      <c r="AR57" s="77">
        <f t="shared" si="19"/>
        <v>24000666.140000004</v>
      </c>
      <c r="AS57" s="77">
        <f t="shared" si="19"/>
        <v>2421038.7599999998</v>
      </c>
      <c r="AT57" s="77">
        <f t="shared" si="19"/>
        <v>400000</v>
      </c>
      <c r="AU57" s="77">
        <f t="shared" si="19"/>
        <v>2433733.33</v>
      </c>
      <c r="AV57" s="77">
        <f t="shared" si="19"/>
        <v>0</v>
      </c>
      <c r="AW57" s="77">
        <f t="shared" si="19"/>
        <v>0</v>
      </c>
      <c r="AX57" s="77">
        <f t="shared" si="19"/>
        <v>0</v>
      </c>
      <c r="AY57" s="77">
        <f t="shared" si="19"/>
        <v>1990198</v>
      </c>
      <c r="AZ57" s="77">
        <f t="shared" si="19"/>
        <v>0</v>
      </c>
      <c r="BA57" s="77">
        <f t="shared" si="19"/>
        <v>3022735.3600000003</v>
      </c>
      <c r="BB57" s="77">
        <f t="shared" si="19"/>
        <v>0</v>
      </c>
      <c r="BC57" s="77">
        <f t="shared" si="19"/>
        <v>0</v>
      </c>
      <c r="BD57" s="77">
        <f t="shared" si="19"/>
        <v>0</v>
      </c>
      <c r="BE57" s="77">
        <f t="shared" si="19"/>
        <v>0</v>
      </c>
      <c r="BF57" s="77">
        <f t="shared" si="19"/>
        <v>0</v>
      </c>
      <c r="BG57" s="77">
        <f t="shared" si="19"/>
        <v>0</v>
      </c>
      <c r="BH57" s="77">
        <f t="shared" si="19"/>
        <v>118012917.65000001</v>
      </c>
      <c r="BI57" s="77">
        <f t="shared" si="19"/>
        <v>0</v>
      </c>
      <c r="BJ57" s="77">
        <f t="shared" si="19"/>
        <v>4345758.13</v>
      </c>
      <c r="BK57" s="77">
        <f t="shared" si="19"/>
        <v>87473658.640000001</v>
      </c>
      <c r="BL57" s="77">
        <f t="shared" si="19"/>
        <v>0</v>
      </c>
      <c r="BM57" s="77">
        <f t="shared" si="19"/>
        <v>151830294.09</v>
      </c>
      <c r="BN57" s="77">
        <f t="shared" si="19"/>
        <v>236238474</v>
      </c>
      <c r="BO57" s="77">
        <f t="shared" ref="BO57:BW57" si="20">+BO25+BO33+BO40+BO47+BO51+BO56</f>
        <v>0</v>
      </c>
      <c r="BP57" s="77">
        <f t="shared" si="20"/>
        <v>236238474</v>
      </c>
      <c r="BQ57" s="77">
        <f t="shared" si="20"/>
        <v>582508448</v>
      </c>
      <c r="BR57" s="77">
        <f t="shared" si="20"/>
        <v>0</v>
      </c>
      <c r="BS57" s="77">
        <f t="shared" si="20"/>
        <v>829670813.49000001</v>
      </c>
      <c r="BT57" s="77"/>
      <c r="BU57" s="77">
        <f>+BU12+BU25+BU33+BU40+BU47+BU51+BU56</f>
        <v>2159707699.71</v>
      </c>
      <c r="BV57" s="77">
        <f t="shared" si="20"/>
        <v>15122569.470000001</v>
      </c>
      <c r="BW57" s="77">
        <f t="shared" si="20"/>
        <v>3386666907.2799997</v>
      </c>
    </row>
  </sheetData>
  <mergeCells count="75">
    <mergeCell ref="B1:J1"/>
    <mergeCell ref="C3:F3"/>
    <mergeCell ref="B7:B8"/>
    <mergeCell ref="C7:E7"/>
    <mergeCell ref="F7:H7"/>
    <mergeCell ref="I7:K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C9:D9"/>
    <mergeCell ref="F9:G9"/>
    <mergeCell ref="I9:J9"/>
    <mergeCell ref="L9:M9"/>
    <mergeCell ref="O9:P9"/>
    <mergeCell ref="BE8:BG8"/>
    <mergeCell ref="BH8:BJ8"/>
    <mergeCell ref="BK8:BM8"/>
    <mergeCell ref="BN8:BP8"/>
    <mergeCell ref="BQ8:BS8"/>
    <mergeCell ref="AY9:AZ9"/>
    <mergeCell ref="R9:S9"/>
    <mergeCell ref="U9:V9"/>
    <mergeCell ref="X9:Y9"/>
    <mergeCell ref="AA9:AB9"/>
    <mergeCell ref="AD9:AE9"/>
    <mergeCell ref="AG9:AH9"/>
    <mergeCell ref="AJ9:AK9"/>
    <mergeCell ref="AM9:AN9"/>
    <mergeCell ref="AP9:AQ9"/>
    <mergeCell ref="AS9:AT9"/>
    <mergeCell ref="AV9:AW9"/>
    <mergeCell ref="BU9:BV9"/>
    <mergeCell ref="BB9:BC9"/>
    <mergeCell ref="BE9:BF9"/>
    <mergeCell ref="BH9:BI9"/>
    <mergeCell ref="BK9:BL9"/>
    <mergeCell ref="BN9:BO9"/>
    <mergeCell ref="BQ9:BR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54CB3-8064-41EB-B82F-9FEDA76C40E9}">
  <dimension ref="A1:F70"/>
  <sheetViews>
    <sheetView showGridLines="0" workbookViewId="0">
      <selection activeCell="C8" sqref="C8:C9"/>
    </sheetView>
  </sheetViews>
  <sheetFormatPr defaultRowHeight="15" x14ac:dyDescent="0.25"/>
  <cols>
    <col min="1" max="1" width="16.5703125" customWidth="1"/>
    <col min="2" max="2" width="72.28515625" customWidth="1"/>
    <col min="3" max="3" width="26" customWidth="1"/>
    <col min="4" max="4" width="28" customWidth="1"/>
    <col min="5" max="5" width="28" style="2" customWidth="1"/>
    <col min="6" max="6" width="25.28515625" style="2" customWidth="1"/>
    <col min="257" max="257" width="16.5703125" customWidth="1"/>
    <col min="258" max="258" width="72.28515625" customWidth="1"/>
    <col min="259" max="259" width="26" customWidth="1"/>
    <col min="260" max="261" width="28" customWidth="1"/>
    <col min="262" max="262" width="25.28515625" customWidth="1"/>
    <col min="513" max="513" width="16.5703125" customWidth="1"/>
    <col min="514" max="514" width="72.28515625" customWidth="1"/>
    <col min="515" max="515" width="26" customWidth="1"/>
    <col min="516" max="517" width="28" customWidth="1"/>
    <col min="518" max="518" width="25.28515625" customWidth="1"/>
    <col min="769" max="769" width="16.5703125" customWidth="1"/>
    <col min="770" max="770" width="72.28515625" customWidth="1"/>
    <col min="771" max="771" width="26" customWidth="1"/>
    <col min="772" max="773" width="28" customWidth="1"/>
    <col min="774" max="774" width="25.28515625" customWidth="1"/>
    <col min="1025" max="1025" width="16.5703125" customWidth="1"/>
    <col min="1026" max="1026" width="72.28515625" customWidth="1"/>
    <col min="1027" max="1027" width="26" customWidth="1"/>
    <col min="1028" max="1029" width="28" customWidth="1"/>
    <col min="1030" max="1030" width="25.28515625" customWidth="1"/>
    <col min="1281" max="1281" width="16.5703125" customWidth="1"/>
    <col min="1282" max="1282" width="72.28515625" customWidth="1"/>
    <col min="1283" max="1283" width="26" customWidth="1"/>
    <col min="1284" max="1285" width="28" customWidth="1"/>
    <col min="1286" max="1286" width="25.28515625" customWidth="1"/>
    <col min="1537" max="1537" width="16.5703125" customWidth="1"/>
    <col min="1538" max="1538" width="72.28515625" customWidth="1"/>
    <col min="1539" max="1539" width="26" customWidth="1"/>
    <col min="1540" max="1541" width="28" customWidth="1"/>
    <col min="1542" max="1542" width="25.28515625" customWidth="1"/>
    <col min="1793" max="1793" width="16.5703125" customWidth="1"/>
    <col min="1794" max="1794" width="72.28515625" customWidth="1"/>
    <col min="1795" max="1795" width="26" customWidth="1"/>
    <col min="1796" max="1797" width="28" customWidth="1"/>
    <col min="1798" max="1798" width="25.28515625" customWidth="1"/>
    <col min="2049" max="2049" width="16.5703125" customWidth="1"/>
    <col min="2050" max="2050" width="72.28515625" customWidth="1"/>
    <col min="2051" max="2051" width="26" customWidth="1"/>
    <col min="2052" max="2053" width="28" customWidth="1"/>
    <col min="2054" max="2054" width="25.28515625" customWidth="1"/>
    <col min="2305" max="2305" width="16.5703125" customWidth="1"/>
    <col min="2306" max="2306" width="72.28515625" customWidth="1"/>
    <col min="2307" max="2307" width="26" customWidth="1"/>
    <col min="2308" max="2309" width="28" customWidth="1"/>
    <col min="2310" max="2310" width="25.28515625" customWidth="1"/>
    <col min="2561" max="2561" width="16.5703125" customWidth="1"/>
    <col min="2562" max="2562" width="72.28515625" customWidth="1"/>
    <col min="2563" max="2563" width="26" customWidth="1"/>
    <col min="2564" max="2565" width="28" customWidth="1"/>
    <col min="2566" max="2566" width="25.28515625" customWidth="1"/>
    <col min="2817" max="2817" width="16.5703125" customWidth="1"/>
    <col min="2818" max="2818" width="72.28515625" customWidth="1"/>
    <col min="2819" max="2819" width="26" customWidth="1"/>
    <col min="2820" max="2821" width="28" customWidth="1"/>
    <col min="2822" max="2822" width="25.28515625" customWidth="1"/>
    <col min="3073" max="3073" width="16.5703125" customWidth="1"/>
    <col min="3074" max="3074" width="72.28515625" customWidth="1"/>
    <col min="3075" max="3075" width="26" customWidth="1"/>
    <col min="3076" max="3077" width="28" customWidth="1"/>
    <col min="3078" max="3078" width="25.28515625" customWidth="1"/>
    <col min="3329" max="3329" width="16.5703125" customWidth="1"/>
    <col min="3330" max="3330" width="72.28515625" customWidth="1"/>
    <col min="3331" max="3331" width="26" customWidth="1"/>
    <col min="3332" max="3333" width="28" customWidth="1"/>
    <col min="3334" max="3334" width="25.28515625" customWidth="1"/>
    <col min="3585" max="3585" width="16.5703125" customWidth="1"/>
    <col min="3586" max="3586" width="72.28515625" customWidth="1"/>
    <col min="3587" max="3587" width="26" customWidth="1"/>
    <col min="3588" max="3589" width="28" customWidth="1"/>
    <col min="3590" max="3590" width="25.28515625" customWidth="1"/>
    <col min="3841" max="3841" width="16.5703125" customWidth="1"/>
    <col min="3842" max="3842" width="72.28515625" customWidth="1"/>
    <col min="3843" max="3843" width="26" customWidth="1"/>
    <col min="3844" max="3845" width="28" customWidth="1"/>
    <col min="3846" max="3846" width="25.28515625" customWidth="1"/>
    <col min="4097" max="4097" width="16.5703125" customWidth="1"/>
    <col min="4098" max="4098" width="72.28515625" customWidth="1"/>
    <col min="4099" max="4099" width="26" customWidth="1"/>
    <col min="4100" max="4101" width="28" customWidth="1"/>
    <col min="4102" max="4102" width="25.28515625" customWidth="1"/>
    <col min="4353" max="4353" width="16.5703125" customWidth="1"/>
    <col min="4354" max="4354" width="72.28515625" customWidth="1"/>
    <col min="4355" max="4355" width="26" customWidth="1"/>
    <col min="4356" max="4357" width="28" customWidth="1"/>
    <col min="4358" max="4358" width="25.28515625" customWidth="1"/>
    <col min="4609" max="4609" width="16.5703125" customWidth="1"/>
    <col min="4610" max="4610" width="72.28515625" customWidth="1"/>
    <col min="4611" max="4611" width="26" customWidth="1"/>
    <col min="4612" max="4613" width="28" customWidth="1"/>
    <col min="4614" max="4614" width="25.28515625" customWidth="1"/>
    <col min="4865" max="4865" width="16.5703125" customWidth="1"/>
    <col min="4866" max="4866" width="72.28515625" customWidth="1"/>
    <col min="4867" max="4867" width="26" customWidth="1"/>
    <col min="4868" max="4869" width="28" customWidth="1"/>
    <col min="4870" max="4870" width="25.28515625" customWidth="1"/>
    <col min="5121" max="5121" width="16.5703125" customWidth="1"/>
    <col min="5122" max="5122" width="72.28515625" customWidth="1"/>
    <col min="5123" max="5123" width="26" customWidth="1"/>
    <col min="5124" max="5125" width="28" customWidth="1"/>
    <col min="5126" max="5126" width="25.28515625" customWidth="1"/>
    <col min="5377" max="5377" width="16.5703125" customWidth="1"/>
    <col min="5378" max="5378" width="72.28515625" customWidth="1"/>
    <col min="5379" max="5379" width="26" customWidth="1"/>
    <col min="5380" max="5381" width="28" customWidth="1"/>
    <col min="5382" max="5382" width="25.28515625" customWidth="1"/>
    <col min="5633" max="5633" width="16.5703125" customWidth="1"/>
    <col min="5634" max="5634" width="72.28515625" customWidth="1"/>
    <col min="5635" max="5635" width="26" customWidth="1"/>
    <col min="5636" max="5637" width="28" customWidth="1"/>
    <col min="5638" max="5638" width="25.28515625" customWidth="1"/>
    <col min="5889" max="5889" width="16.5703125" customWidth="1"/>
    <col min="5890" max="5890" width="72.28515625" customWidth="1"/>
    <col min="5891" max="5891" width="26" customWidth="1"/>
    <col min="5892" max="5893" width="28" customWidth="1"/>
    <col min="5894" max="5894" width="25.28515625" customWidth="1"/>
    <col min="6145" max="6145" width="16.5703125" customWidth="1"/>
    <col min="6146" max="6146" width="72.28515625" customWidth="1"/>
    <col min="6147" max="6147" width="26" customWidth="1"/>
    <col min="6148" max="6149" width="28" customWidth="1"/>
    <col min="6150" max="6150" width="25.28515625" customWidth="1"/>
    <col min="6401" max="6401" width="16.5703125" customWidth="1"/>
    <col min="6402" max="6402" width="72.28515625" customWidth="1"/>
    <col min="6403" max="6403" width="26" customWidth="1"/>
    <col min="6404" max="6405" width="28" customWidth="1"/>
    <col min="6406" max="6406" width="25.28515625" customWidth="1"/>
    <col min="6657" max="6657" width="16.5703125" customWidth="1"/>
    <col min="6658" max="6658" width="72.28515625" customWidth="1"/>
    <col min="6659" max="6659" width="26" customWidth="1"/>
    <col min="6660" max="6661" width="28" customWidth="1"/>
    <col min="6662" max="6662" width="25.28515625" customWidth="1"/>
    <col min="6913" max="6913" width="16.5703125" customWidth="1"/>
    <col min="6914" max="6914" width="72.28515625" customWidth="1"/>
    <col min="6915" max="6915" width="26" customWidth="1"/>
    <col min="6916" max="6917" width="28" customWidth="1"/>
    <col min="6918" max="6918" width="25.28515625" customWidth="1"/>
    <col min="7169" max="7169" width="16.5703125" customWidth="1"/>
    <col min="7170" max="7170" width="72.28515625" customWidth="1"/>
    <col min="7171" max="7171" width="26" customWidth="1"/>
    <col min="7172" max="7173" width="28" customWidth="1"/>
    <col min="7174" max="7174" width="25.28515625" customWidth="1"/>
    <col min="7425" max="7425" width="16.5703125" customWidth="1"/>
    <col min="7426" max="7426" width="72.28515625" customWidth="1"/>
    <col min="7427" max="7427" width="26" customWidth="1"/>
    <col min="7428" max="7429" width="28" customWidth="1"/>
    <col min="7430" max="7430" width="25.28515625" customWidth="1"/>
    <col min="7681" max="7681" width="16.5703125" customWidth="1"/>
    <col min="7682" max="7682" width="72.28515625" customWidth="1"/>
    <col min="7683" max="7683" width="26" customWidth="1"/>
    <col min="7684" max="7685" width="28" customWidth="1"/>
    <col min="7686" max="7686" width="25.28515625" customWidth="1"/>
    <col min="7937" max="7937" width="16.5703125" customWidth="1"/>
    <col min="7938" max="7938" width="72.28515625" customWidth="1"/>
    <col min="7939" max="7939" width="26" customWidth="1"/>
    <col min="7940" max="7941" width="28" customWidth="1"/>
    <col min="7942" max="7942" width="25.28515625" customWidth="1"/>
    <col min="8193" max="8193" width="16.5703125" customWidth="1"/>
    <col min="8194" max="8194" width="72.28515625" customWidth="1"/>
    <col min="8195" max="8195" width="26" customWidth="1"/>
    <col min="8196" max="8197" width="28" customWidth="1"/>
    <col min="8198" max="8198" width="25.28515625" customWidth="1"/>
    <col min="8449" max="8449" width="16.5703125" customWidth="1"/>
    <col min="8450" max="8450" width="72.28515625" customWidth="1"/>
    <col min="8451" max="8451" width="26" customWidth="1"/>
    <col min="8452" max="8453" width="28" customWidth="1"/>
    <col min="8454" max="8454" width="25.28515625" customWidth="1"/>
    <col min="8705" max="8705" width="16.5703125" customWidth="1"/>
    <col min="8706" max="8706" width="72.28515625" customWidth="1"/>
    <col min="8707" max="8707" width="26" customWidth="1"/>
    <col min="8708" max="8709" width="28" customWidth="1"/>
    <col min="8710" max="8710" width="25.28515625" customWidth="1"/>
    <col min="8961" max="8961" width="16.5703125" customWidth="1"/>
    <col min="8962" max="8962" width="72.28515625" customWidth="1"/>
    <col min="8963" max="8963" width="26" customWidth="1"/>
    <col min="8964" max="8965" width="28" customWidth="1"/>
    <col min="8966" max="8966" width="25.28515625" customWidth="1"/>
    <col min="9217" max="9217" width="16.5703125" customWidth="1"/>
    <col min="9218" max="9218" width="72.28515625" customWidth="1"/>
    <col min="9219" max="9219" width="26" customWidth="1"/>
    <col min="9220" max="9221" width="28" customWidth="1"/>
    <col min="9222" max="9222" width="25.28515625" customWidth="1"/>
    <col min="9473" max="9473" width="16.5703125" customWidth="1"/>
    <col min="9474" max="9474" width="72.28515625" customWidth="1"/>
    <col min="9475" max="9475" width="26" customWidth="1"/>
    <col min="9476" max="9477" width="28" customWidth="1"/>
    <col min="9478" max="9478" width="25.28515625" customWidth="1"/>
    <col min="9729" max="9729" width="16.5703125" customWidth="1"/>
    <col min="9730" max="9730" width="72.28515625" customWidth="1"/>
    <col min="9731" max="9731" width="26" customWidth="1"/>
    <col min="9732" max="9733" width="28" customWidth="1"/>
    <col min="9734" max="9734" width="25.28515625" customWidth="1"/>
    <col min="9985" max="9985" width="16.5703125" customWidth="1"/>
    <col min="9986" max="9986" width="72.28515625" customWidth="1"/>
    <col min="9987" max="9987" width="26" customWidth="1"/>
    <col min="9988" max="9989" width="28" customWidth="1"/>
    <col min="9990" max="9990" width="25.28515625" customWidth="1"/>
    <col min="10241" max="10241" width="16.5703125" customWidth="1"/>
    <col min="10242" max="10242" width="72.28515625" customWidth="1"/>
    <col min="10243" max="10243" width="26" customWidth="1"/>
    <col min="10244" max="10245" width="28" customWidth="1"/>
    <col min="10246" max="10246" width="25.28515625" customWidth="1"/>
    <col min="10497" max="10497" width="16.5703125" customWidth="1"/>
    <col min="10498" max="10498" width="72.28515625" customWidth="1"/>
    <col min="10499" max="10499" width="26" customWidth="1"/>
    <col min="10500" max="10501" width="28" customWidth="1"/>
    <col min="10502" max="10502" width="25.28515625" customWidth="1"/>
    <col min="10753" max="10753" width="16.5703125" customWidth="1"/>
    <col min="10754" max="10754" width="72.28515625" customWidth="1"/>
    <col min="10755" max="10755" width="26" customWidth="1"/>
    <col min="10756" max="10757" width="28" customWidth="1"/>
    <col min="10758" max="10758" width="25.28515625" customWidth="1"/>
    <col min="11009" max="11009" width="16.5703125" customWidth="1"/>
    <col min="11010" max="11010" width="72.28515625" customWidth="1"/>
    <col min="11011" max="11011" width="26" customWidth="1"/>
    <col min="11012" max="11013" width="28" customWidth="1"/>
    <col min="11014" max="11014" width="25.28515625" customWidth="1"/>
    <col min="11265" max="11265" width="16.5703125" customWidth="1"/>
    <col min="11266" max="11266" width="72.28515625" customWidth="1"/>
    <col min="11267" max="11267" width="26" customWidth="1"/>
    <col min="11268" max="11269" width="28" customWidth="1"/>
    <col min="11270" max="11270" width="25.28515625" customWidth="1"/>
    <col min="11521" max="11521" width="16.5703125" customWidth="1"/>
    <col min="11522" max="11522" width="72.28515625" customWidth="1"/>
    <col min="11523" max="11523" width="26" customWidth="1"/>
    <col min="11524" max="11525" width="28" customWidth="1"/>
    <col min="11526" max="11526" width="25.28515625" customWidth="1"/>
    <col min="11777" max="11777" width="16.5703125" customWidth="1"/>
    <col min="11778" max="11778" width="72.28515625" customWidth="1"/>
    <col min="11779" max="11779" width="26" customWidth="1"/>
    <col min="11780" max="11781" width="28" customWidth="1"/>
    <col min="11782" max="11782" width="25.28515625" customWidth="1"/>
    <col min="12033" max="12033" width="16.5703125" customWidth="1"/>
    <col min="12034" max="12034" width="72.28515625" customWidth="1"/>
    <col min="12035" max="12035" width="26" customWidth="1"/>
    <col min="12036" max="12037" width="28" customWidth="1"/>
    <col min="12038" max="12038" width="25.28515625" customWidth="1"/>
    <col min="12289" max="12289" width="16.5703125" customWidth="1"/>
    <col min="12290" max="12290" width="72.28515625" customWidth="1"/>
    <col min="12291" max="12291" width="26" customWidth="1"/>
    <col min="12292" max="12293" width="28" customWidth="1"/>
    <col min="12294" max="12294" width="25.28515625" customWidth="1"/>
    <col min="12545" max="12545" width="16.5703125" customWidth="1"/>
    <col min="12546" max="12546" width="72.28515625" customWidth="1"/>
    <col min="12547" max="12547" width="26" customWidth="1"/>
    <col min="12548" max="12549" width="28" customWidth="1"/>
    <col min="12550" max="12550" width="25.28515625" customWidth="1"/>
    <col min="12801" max="12801" width="16.5703125" customWidth="1"/>
    <col min="12802" max="12802" width="72.28515625" customWidth="1"/>
    <col min="12803" max="12803" width="26" customWidth="1"/>
    <col min="12804" max="12805" width="28" customWidth="1"/>
    <col min="12806" max="12806" width="25.28515625" customWidth="1"/>
    <col min="13057" max="13057" width="16.5703125" customWidth="1"/>
    <col min="13058" max="13058" width="72.28515625" customWidth="1"/>
    <col min="13059" max="13059" width="26" customWidth="1"/>
    <col min="13060" max="13061" width="28" customWidth="1"/>
    <col min="13062" max="13062" width="25.28515625" customWidth="1"/>
    <col min="13313" max="13313" width="16.5703125" customWidth="1"/>
    <col min="13314" max="13314" width="72.28515625" customWidth="1"/>
    <col min="13315" max="13315" width="26" customWidth="1"/>
    <col min="13316" max="13317" width="28" customWidth="1"/>
    <col min="13318" max="13318" width="25.28515625" customWidth="1"/>
    <col min="13569" max="13569" width="16.5703125" customWidth="1"/>
    <col min="13570" max="13570" width="72.28515625" customWidth="1"/>
    <col min="13571" max="13571" width="26" customWidth="1"/>
    <col min="13572" max="13573" width="28" customWidth="1"/>
    <col min="13574" max="13574" width="25.28515625" customWidth="1"/>
    <col min="13825" max="13825" width="16.5703125" customWidth="1"/>
    <col min="13826" max="13826" width="72.28515625" customWidth="1"/>
    <col min="13827" max="13827" width="26" customWidth="1"/>
    <col min="13828" max="13829" width="28" customWidth="1"/>
    <col min="13830" max="13830" width="25.28515625" customWidth="1"/>
    <col min="14081" max="14081" width="16.5703125" customWidth="1"/>
    <col min="14082" max="14082" width="72.28515625" customWidth="1"/>
    <col min="14083" max="14083" width="26" customWidth="1"/>
    <col min="14084" max="14085" width="28" customWidth="1"/>
    <col min="14086" max="14086" width="25.28515625" customWidth="1"/>
    <col min="14337" max="14337" width="16.5703125" customWidth="1"/>
    <col min="14338" max="14338" width="72.28515625" customWidth="1"/>
    <col min="14339" max="14339" width="26" customWidth="1"/>
    <col min="14340" max="14341" width="28" customWidth="1"/>
    <col min="14342" max="14342" width="25.28515625" customWidth="1"/>
    <col min="14593" max="14593" width="16.5703125" customWidth="1"/>
    <col min="14594" max="14594" width="72.28515625" customWidth="1"/>
    <col min="14595" max="14595" width="26" customWidth="1"/>
    <col min="14596" max="14597" width="28" customWidth="1"/>
    <col min="14598" max="14598" width="25.28515625" customWidth="1"/>
    <col min="14849" max="14849" width="16.5703125" customWidth="1"/>
    <col min="14850" max="14850" width="72.28515625" customWidth="1"/>
    <col min="14851" max="14851" width="26" customWidth="1"/>
    <col min="14852" max="14853" width="28" customWidth="1"/>
    <col min="14854" max="14854" width="25.28515625" customWidth="1"/>
    <col min="15105" max="15105" width="16.5703125" customWidth="1"/>
    <col min="15106" max="15106" width="72.28515625" customWidth="1"/>
    <col min="15107" max="15107" width="26" customWidth="1"/>
    <col min="15108" max="15109" width="28" customWidth="1"/>
    <col min="15110" max="15110" width="25.28515625" customWidth="1"/>
    <col min="15361" max="15361" width="16.5703125" customWidth="1"/>
    <col min="15362" max="15362" width="72.28515625" customWidth="1"/>
    <col min="15363" max="15363" width="26" customWidth="1"/>
    <col min="15364" max="15365" width="28" customWidth="1"/>
    <col min="15366" max="15366" width="25.28515625" customWidth="1"/>
    <col min="15617" max="15617" width="16.5703125" customWidth="1"/>
    <col min="15618" max="15618" width="72.28515625" customWidth="1"/>
    <col min="15619" max="15619" width="26" customWidth="1"/>
    <col min="15620" max="15621" width="28" customWidth="1"/>
    <col min="15622" max="15622" width="25.28515625" customWidth="1"/>
    <col min="15873" max="15873" width="16.5703125" customWidth="1"/>
    <col min="15874" max="15874" width="72.28515625" customWidth="1"/>
    <col min="15875" max="15875" width="26" customWidth="1"/>
    <col min="15876" max="15877" width="28" customWidth="1"/>
    <col min="15878" max="15878" width="25.28515625" customWidth="1"/>
    <col min="16129" max="16129" width="16.5703125" customWidth="1"/>
    <col min="16130" max="16130" width="72.28515625" customWidth="1"/>
    <col min="16131" max="16131" width="26" customWidth="1"/>
    <col min="16132" max="16133" width="28" customWidth="1"/>
    <col min="16134" max="16134" width="25.28515625" customWidth="1"/>
  </cols>
  <sheetData>
    <row r="1" spans="1:6" ht="40.5" customHeight="1" x14ac:dyDescent="0.25">
      <c r="B1" s="78"/>
      <c r="C1" s="79"/>
      <c r="D1" s="79"/>
      <c r="E1"/>
      <c r="F1"/>
    </row>
    <row r="2" spans="1:6" x14ac:dyDescent="0.25">
      <c r="A2" s="80" t="s">
        <v>0</v>
      </c>
      <c r="B2" s="80"/>
      <c r="C2" s="80"/>
      <c r="D2" s="80"/>
      <c r="E2"/>
      <c r="F2"/>
    </row>
    <row r="3" spans="1:6" x14ac:dyDescent="0.25">
      <c r="E3"/>
      <c r="F3"/>
    </row>
    <row r="4" spans="1:6" ht="18.75" x14ac:dyDescent="0.3">
      <c r="A4" s="1" t="s">
        <v>1</v>
      </c>
    </row>
    <row r="5" spans="1:6" ht="18.75" x14ac:dyDescent="0.3">
      <c r="A5" s="1"/>
      <c r="B5" s="3" t="s">
        <v>2</v>
      </c>
      <c r="C5" s="4">
        <v>2027</v>
      </c>
    </row>
    <row r="7" spans="1:6" ht="24" customHeight="1" x14ac:dyDescent="0.25">
      <c r="A7" s="5" t="s">
        <v>3</v>
      </c>
      <c r="B7" s="6" t="s">
        <v>4</v>
      </c>
      <c r="C7" s="7" t="s">
        <v>5</v>
      </c>
      <c r="D7" s="7" t="s">
        <v>6</v>
      </c>
      <c r="E7" s="8"/>
      <c r="F7" s="8"/>
    </row>
    <row r="8" spans="1:6" x14ac:dyDescent="0.25">
      <c r="A8" s="9"/>
      <c r="B8" s="10" t="s">
        <v>7</v>
      </c>
      <c r="C8" s="11">
        <v>14722569.470000001</v>
      </c>
      <c r="D8" s="12"/>
      <c r="E8" s="13"/>
      <c r="F8" s="13"/>
    </row>
    <row r="9" spans="1:6" x14ac:dyDescent="0.25">
      <c r="A9" s="9"/>
      <c r="B9" s="14" t="s">
        <v>8</v>
      </c>
      <c r="C9" s="11">
        <v>400000</v>
      </c>
      <c r="D9" s="12"/>
      <c r="E9" s="13"/>
      <c r="F9" s="13"/>
    </row>
    <row r="10" spans="1:6" x14ac:dyDescent="0.25">
      <c r="A10" s="9"/>
      <c r="B10" s="14" t="s">
        <v>9</v>
      </c>
      <c r="C10" s="11">
        <v>0</v>
      </c>
      <c r="D10" s="12"/>
      <c r="E10" s="13"/>
      <c r="F10" s="13"/>
    </row>
    <row r="11" spans="1:6" x14ac:dyDescent="0.25">
      <c r="A11" s="9"/>
      <c r="B11" s="14" t="s">
        <v>10</v>
      </c>
      <c r="C11" s="11"/>
      <c r="D11" s="11">
        <v>0</v>
      </c>
      <c r="E11" s="13"/>
      <c r="F11" s="13"/>
    </row>
    <row r="12" spans="1:6" x14ac:dyDescent="0.25">
      <c r="A12" s="9"/>
      <c r="B12" s="15"/>
      <c r="C12" s="11"/>
      <c r="D12" s="12"/>
      <c r="E12" s="13"/>
      <c r="F12" s="13"/>
    </row>
    <row r="13" spans="1:6" x14ac:dyDescent="0.25">
      <c r="A13" s="16" t="s">
        <v>11</v>
      </c>
      <c r="B13" s="14" t="s">
        <v>12</v>
      </c>
      <c r="C13" s="17"/>
      <c r="D13" s="12"/>
      <c r="E13" s="13"/>
      <c r="F13" s="13"/>
    </row>
    <row r="14" spans="1:6" x14ac:dyDescent="0.25">
      <c r="A14" s="18">
        <v>10101</v>
      </c>
      <c r="B14" s="19" t="s">
        <v>13</v>
      </c>
      <c r="C14" s="11">
        <v>500428304.37</v>
      </c>
      <c r="D14" s="11">
        <v>0</v>
      </c>
      <c r="E14" s="20"/>
      <c r="F14" s="20"/>
    </row>
    <row r="15" spans="1:6" x14ac:dyDescent="0.25">
      <c r="A15" s="18">
        <v>10102</v>
      </c>
      <c r="B15" s="19" t="s">
        <v>14</v>
      </c>
      <c r="C15" s="11">
        <v>0</v>
      </c>
      <c r="D15" s="11">
        <v>0</v>
      </c>
      <c r="E15" s="20"/>
      <c r="F15" s="20"/>
    </row>
    <row r="16" spans="1:6" x14ac:dyDescent="0.25">
      <c r="A16" s="18">
        <v>10103</v>
      </c>
      <c r="B16" s="19" t="s">
        <v>15</v>
      </c>
      <c r="C16" s="11">
        <v>0</v>
      </c>
      <c r="D16" s="11">
        <v>0</v>
      </c>
      <c r="E16" s="20"/>
      <c r="F16" s="20"/>
    </row>
    <row r="17" spans="1:6" x14ac:dyDescent="0.25">
      <c r="A17" s="18">
        <v>10104</v>
      </c>
      <c r="B17" s="19" t="s">
        <v>16</v>
      </c>
      <c r="C17" s="11">
        <v>0</v>
      </c>
      <c r="D17" s="11">
        <v>0</v>
      </c>
      <c r="E17" s="20"/>
      <c r="F17" s="20"/>
    </row>
    <row r="18" spans="1:6" x14ac:dyDescent="0.25">
      <c r="A18" s="18">
        <v>10301</v>
      </c>
      <c r="B18" s="19" t="s">
        <v>17</v>
      </c>
      <c r="C18" s="11">
        <v>119119226.03</v>
      </c>
      <c r="D18" s="11">
        <v>0</v>
      </c>
      <c r="E18" s="20"/>
      <c r="F18" s="20"/>
    </row>
    <row r="19" spans="1:6" x14ac:dyDescent="0.25">
      <c r="A19" s="18">
        <v>10302</v>
      </c>
      <c r="B19" s="19" t="s">
        <v>18</v>
      </c>
      <c r="C19" s="11">
        <v>0</v>
      </c>
      <c r="D19" s="11">
        <v>0</v>
      </c>
      <c r="E19" s="20"/>
      <c r="F19" s="20"/>
    </row>
    <row r="20" spans="1:6" x14ac:dyDescent="0.25">
      <c r="A20" s="21">
        <v>10000</v>
      </c>
      <c r="B20" s="22" t="s">
        <v>19</v>
      </c>
      <c r="C20" s="23">
        <f>SUM(C14:C19)</f>
        <v>619547530.39999998</v>
      </c>
      <c r="D20" s="23">
        <f>SUM(D14:D19)</f>
        <v>0</v>
      </c>
      <c r="E20" s="20"/>
      <c r="F20" s="20"/>
    </row>
    <row r="21" spans="1:6" x14ac:dyDescent="0.25">
      <c r="A21" s="24"/>
      <c r="B21" s="13"/>
      <c r="C21" s="25"/>
      <c r="D21" s="25"/>
      <c r="E21" s="20"/>
      <c r="F21" s="20"/>
    </row>
    <row r="22" spans="1:6" x14ac:dyDescent="0.25">
      <c r="A22" s="26" t="s">
        <v>20</v>
      </c>
      <c r="B22" s="14" t="s">
        <v>21</v>
      </c>
      <c r="C22" s="11"/>
      <c r="D22" s="12"/>
      <c r="E22" s="13"/>
      <c r="F22" s="13"/>
    </row>
    <row r="23" spans="1:6" x14ac:dyDescent="0.25">
      <c r="A23" s="18">
        <v>20101</v>
      </c>
      <c r="B23" s="19" t="s">
        <v>22</v>
      </c>
      <c r="C23" s="11">
        <v>100810091.67</v>
      </c>
      <c r="D23" s="11">
        <v>0</v>
      </c>
      <c r="E23" s="20"/>
      <c r="F23" s="20"/>
    </row>
    <row r="24" spans="1:6" x14ac:dyDescent="0.25">
      <c r="A24" s="27">
        <v>20102</v>
      </c>
      <c r="B24" s="28" t="s">
        <v>23</v>
      </c>
      <c r="C24" s="11">
        <v>13000</v>
      </c>
      <c r="D24" s="11">
        <v>0</v>
      </c>
      <c r="E24" s="20"/>
      <c r="F24" s="20"/>
    </row>
    <row r="25" spans="1:6" x14ac:dyDescent="0.25">
      <c r="A25" s="18">
        <v>20103</v>
      </c>
      <c r="B25" s="19" t="s">
        <v>24</v>
      </c>
      <c r="C25" s="11">
        <v>2134872</v>
      </c>
      <c r="D25" s="11">
        <v>0</v>
      </c>
      <c r="E25" s="20"/>
      <c r="F25" s="20"/>
    </row>
    <row r="26" spans="1:6" x14ac:dyDescent="0.25">
      <c r="A26" s="18">
        <v>20104</v>
      </c>
      <c r="B26" s="19" t="s">
        <v>25</v>
      </c>
      <c r="C26" s="11">
        <v>6673440</v>
      </c>
      <c r="D26" s="11">
        <v>0</v>
      </c>
      <c r="E26" s="20"/>
      <c r="F26" s="20"/>
    </row>
    <row r="27" spans="1:6" x14ac:dyDescent="0.25">
      <c r="A27" s="18">
        <v>20105</v>
      </c>
      <c r="B27" s="19" t="s">
        <v>26</v>
      </c>
      <c r="C27" s="11">
        <v>194000</v>
      </c>
      <c r="D27" s="11">
        <v>0</v>
      </c>
      <c r="E27" s="20"/>
      <c r="F27" s="20"/>
    </row>
    <row r="28" spans="1:6" x14ac:dyDescent="0.25">
      <c r="A28" s="29">
        <v>20000</v>
      </c>
      <c r="B28" s="30" t="s">
        <v>27</v>
      </c>
      <c r="C28" s="31">
        <f>SUM(C23:C27)</f>
        <v>109825403.67</v>
      </c>
      <c r="D28" s="31">
        <f>SUM(D23:D27)</f>
        <v>0</v>
      </c>
      <c r="E28" s="20"/>
      <c r="F28" s="20"/>
    </row>
    <row r="29" spans="1:6" x14ac:dyDescent="0.25">
      <c r="A29" s="24"/>
      <c r="B29" s="13"/>
      <c r="C29" s="25"/>
      <c r="D29" s="25"/>
      <c r="E29" s="20"/>
      <c r="F29" s="20"/>
    </row>
    <row r="30" spans="1:6" x14ac:dyDescent="0.25">
      <c r="A30" s="32" t="s">
        <v>28</v>
      </c>
      <c r="B30" s="14" t="s">
        <v>29</v>
      </c>
      <c r="C30" s="11"/>
      <c r="D30" s="11"/>
      <c r="E30" s="20"/>
      <c r="F30" s="20"/>
    </row>
    <row r="31" spans="1:6" x14ac:dyDescent="0.25">
      <c r="A31" s="18">
        <v>30100</v>
      </c>
      <c r="B31" s="19" t="s">
        <v>30</v>
      </c>
      <c r="C31" s="11">
        <v>84972216.560000002</v>
      </c>
      <c r="D31" s="11">
        <v>0</v>
      </c>
      <c r="E31" s="20"/>
      <c r="F31" s="20"/>
    </row>
    <row r="32" spans="1:6" x14ac:dyDescent="0.25">
      <c r="A32" s="27">
        <v>30200</v>
      </c>
      <c r="B32" s="28" t="s">
        <v>31</v>
      </c>
      <c r="C32" s="11">
        <v>63946000</v>
      </c>
      <c r="D32" s="11">
        <v>0</v>
      </c>
      <c r="E32" s="20"/>
      <c r="F32" s="20"/>
    </row>
    <row r="33" spans="1:6" x14ac:dyDescent="0.25">
      <c r="A33" s="27">
        <v>30300</v>
      </c>
      <c r="B33" s="28" t="s">
        <v>32</v>
      </c>
      <c r="C33" s="11">
        <v>2272867.9700000002</v>
      </c>
      <c r="D33" s="11">
        <v>0</v>
      </c>
      <c r="E33" s="20"/>
      <c r="F33" s="20"/>
    </row>
    <row r="34" spans="1:6" x14ac:dyDescent="0.25">
      <c r="A34" s="27">
        <v>30400</v>
      </c>
      <c r="B34" s="28" t="s">
        <v>33</v>
      </c>
      <c r="C34" s="11">
        <v>14019450</v>
      </c>
      <c r="D34" s="11">
        <v>0</v>
      </c>
      <c r="E34" s="20"/>
      <c r="F34" s="20"/>
    </row>
    <row r="35" spans="1:6" x14ac:dyDescent="0.25">
      <c r="A35" s="18">
        <v>30500</v>
      </c>
      <c r="B35" s="19" t="s">
        <v>34</v>
      </c>
      <c r="C35" s="11">
        <v>29685026.780000001</v>
      </c>
      <c r="D35" s="11">
        <v>0</v>
      </c>
      <c r="E35" s="20"/>
      <c r="F35" s="20"/>
    </row>
    <row r="36" spans="1:6" x14ac:dyDescent="0.25">
      <c r="A36" s="21">
        <v>30000</v>
      </c>
      <c r="B36" s="22" t="s">
        <v>35</v>
      </c>
      <c r="C36" s="23">
        <f>SUM(C31:C35)</f>
        <v>194895561.31</v>
      </c>
      <c r="D36" s="23">
        <f>SUM(D31:D35)</f>
        <v>0</v>
      </c>
      <c r="E36" s="20"/>
      <c r="F36" s="20"/>
    </row>
    <row r="37" spans="1:6" x14ac:dyDescent="0.25">
      <c r="A37" s="33"/>
      <c r="B37" s="34"/>
      <c r="C37" s="25"/>
      <c r="D37" s="25"/>
      <c r="E37" s="20"/>
      <c r="F37" s="20"/>
    </row>
    <row r="38" spans="1:6" x14ac:dyDescent="0.25">
      <c r="A38" s="32" t="s">
        <v>36</v>
      </c>
      <c r="B38" s="10" t="s">
        <v>37</v>
      </c>
      <c r="C38" s="35"/>
      <c r="D38" s="36"/>
      <c r="E38" s="13"/>
      <c r="F38" s="13"/>
    </row>
    <row r="39" spans="1:6" x14ac:dyDescent="0.25">
      <c r="A39" s="18">
        <v>40100</v>
      </c>
      <c r="B39" s="19" t="s">
        <v>38</v>
      </c>
      <c r="C39" s="11">
        <v>0</v>
      </c>
      <c r="D39" s="11">
        <v>0</v>
      </c>
      <c r="E39" s="20"/>
      <c r="F39" s="20"/>
    </row>
    <row r="40" spans="1:6" x14ac:dyDescent="0.25">
      <c r="A40" s="18">
        <v>40200</v>
      </c>
      <c r="B40" s="19" t="s">
        <v>39</v>
      </c>
      <c r="C40" s="11">
        <v>172234578.25999999</v>
      </c>
      <c r="D40" s="11">
        <v>0</v>
      </c>
      <c r="E40" s="20"/>
      <c r="F40" s="20"/>
    </row>
    <row r="41" spans="1:6" x14ac:dyDescent="0.25">
      <c r="A41" s="18">
        <v>40300</v>
      </c>
      <c r="B41" s="19" t="s">
        <v>40</v>
      </c>
      <c r="C41" s="11">
        <v>0</v>
      </c>
      <c r="D41" s="11">
        <v>0</v>
      </c>
      <c r="E41" s="20"/>
      <c r="F41" s="20"/>
    </row>
    <row r="42" spans="1:6" x14ac:dyDescent="0.25">
      <c r="A42" s="18">
        <v>40400</v>
      </c>
      <c r="B42" s="19" t="s">
        <v>41</v>
      </c>
      <c r="C42" s="11">
        <v>265000</v>
      </c>
      <c r="D42" s="11">
        <v>0</v>
      </c>
      <c r="E42" s="20"/>
      <c r="F42" s="20"/>
    </row>
    <row r="43" spans="1:6" x14ac:dyDescent="0.25">
      <c r="A43" s="27">
        <v>40500</v>
      </c>
      <c r="B43" s="28" t="s">
        <v>42</v>
      </c>
      <c r="C43" s="11">
        <v>14100944.57</v>
      </c>
      <c r="D43" s="11">
        <v>0</v>
      </c>
      <c r="E43" s="20"/>
      <c r="F43" s="20"/>
    </row>
    <row r="44" spans="1:6" x14ac:dyDescent="0.25">
      <c r="A44" s="21">
        <v>40000</v>
      </c>
      <c r="B44" s="22" t="s">
        <v>43</v>
      </c>
      <c r="C44" s="23">
        <f>SUM(C39:C43)</f>
        <v>186600522.82999998</v>
      </c>
      <c r="D44" s="23">
        <f>SUM(D39:D43)</f>
        <v>0</v>
      </c>
      <c r="E44" s="20"/>
      <c r="F44" s="20"/>
    </row>
    <row r="45" spans="1:6" x14ac:dyDescent="0.25">
      <c r="A45" s="24"/>
      <c r="B45" s="13"/>
      <c r="C45" s="25"/>
      <c r="D45" s="25"/>
      <c r="E45" s="20"/>
      <c r="F45" s="20"/>
    </row>
    <row r="46" spans="1:6" x14ac:dyDescent="0.25">
      <c r="A46" s="32" t="s">
        <v>44</v>
      </c>
      <c r="B46" s="10" t="s">
        <v>45</v>
      </c>
      <c r="C46" s="35"/>
      <c r="D46" s="36"/>
      <c r="E46" s="13"/>
      <c r="F46" s="13"/>
    </row>
    <row r="47" spans="1:6" x14ac:dyDescent="0.25">
      <c r="A47" s="18">
        <v>50100</v>
      </c>
      <c r="B47" s="19" t="s">
        <v>46</v>
      </c>
      <c r="C47" s="11">
        <v>0</v>
      </c>
      <c r="D47" s="11">
        <v>0</v>
      </c>
      <c r="E47" s="20"/>
      <c r="F47" s="20"/>
    </row>
    <row r="48" spans="1:6" x14ac:dyDescent="0.25">
      <c r="A48" s="18">
        <v>50200</v>
      </c>
      <c r="B48" s="19" t="s">
        <v>47</v>
      </c>
      <c r="C48" s="11">
        <v>0</v>
      </c>
      <c r="D48" s="11">
        <v>0</v>
      </c>
      <c r="E48" s="20"/>
      <c r="F48" s="20"/>
    </row>
    <row r="49" spans="1:6" x14ac:dyDescent="0.25">
      <c r="A49" s="18">
        <v>50300</v>
      </c>
      <c r="B49" s="19" t="s">
        <v>48</v>
      </c>
      <c r="C49" s="11">
        <v>0</v>
      </c>
      <c r="D49" s="11">
        <v>0</v>
      </c>
      <c r="E49" s="20"/>
      <c r="F49" s="20"/>
    </row>
    <row r="50" spans="1:6" x14ac:dyDescent="0.25">
      <c r="A50" s="18">
        <v>50400</v>
      </c>
      <c r="B50" s="19" t="s">
        <v>49</v>
      </c>
      <c r="C50" s="11">
        <v>100000000</v>
      </c>
      <c r="D50" s="11">
        <v>0</v>
      </c>
      <c r="E50" s="20"/>
      <c r="F50" s="20"/>
    </row>
    <row r="51" spans="1:6" x14ac:dyDescent="0.25">
      <c r="A51" s="21">
        <v>50000</v>
      </c>
      <c r="B51" s="22" t="s">
        <v>50</v>
      </c>
      <c r="C51" s="23">
        <f>SUM(C47:C50)</f>
        <v>100000000</v>
      </c>
      <c r="D51" s="23">
        <f>SUM(D47:D50)</f>
        <v>0</v>
      </c>
      <c r="E51" s="20"/>
      <c r="F51" s="20"/>
    </row>
    <row r="52" spans="1:6" x14ac:dyDescent="0.25">
      <c r="A52" s="24"/>
      <c r="B52" s="13"/>
      <c r="C52" s="25"/>
      <c r="D52" s="25"/>
      <c r="E52" s="20"/>
      <c r="F52" s="20"/>
    </row>
    <row r="53" spans="1:6" x14ac:dyDescent="0.25">
      <c r="A53" s="32" t="s">
        <v>51</v>
      </c>
      <c r="B53" s="10" t="s">
        <v>52</v>
      </c>
      <c r="C53" s="35"/>
      <c r="D53" s="36"/>
      <c r="E53" s="13"/>
      <c r="F53" s="13"/>
    </row>
    <row r="54" spans="1:6" x14ac:dyDescent="0.25">
      <c r="A54" s="18">
        <v>60100</v>
      </c>
      <c r="B54" s="19" t="s">
        <v>46</v>
      </c>
      <c r="C54" s="11">
        <v>0</v>
      </c>
      <c r="D54" s="11">
        <v>0</v>
      </c>
      <c r="E54" s="20"/>
      <c r="F54" s="20"/>
    </row>
    <row r="55" spans="1:6" x14ac:dyDescent="0.25">
      <c r="A55" s="18">
        <v>60200</v>
      </c>
      <c r="B55" s="19" t="s">
        <v>47</v>
      </c>
      <c r="C55" s="11">
        <v>0</v>
      </c>
      <c r="D55" s="11">
        <v>0</v>
      </c>
      <c r="E55" s="20"/>
      <c r="F55" s="20"/>
    </row>
    <row r="56" spans="1:6" x14ac:dyDescent="0.25">
      <c r="A56" s="18">
        <v>60300</v>
      </c>
      <c r="B56" s="19" t="s">
        <v>48</v>
      </c>
      <c r="C56" s="11">
        <v>47008647.740000002</v>
      </c>
      <c r="D56" s="11">
        <v>0</v>
      </c>
      <c r="E56" s="20"/>
      <c r="F56" s="20"/>
    </row>
    <row r="57" spans="1:6" x14ac:dyDescent="0.25">
      <c r="A57" s="18">
        <v>60400</v>
      </c>
      <c r="B57" s="19" t="s">
        <v>49</v>
      </c>
      <c r="C57" s="11">
        <v>0</v>
      </c>
      <c r="D57" s="11">
        <v>0</v>
      </c>
      <c r="E57" s="20"/>
      <c r="F57" s="20"/>
    </row>
    <row r="58" spans="1:6" x14ac:dyDescent="0.25">
      <c r="A58" s="21">
        <v>60000</v>
      </c>
      <c r="B58" s="22" t="s">
        <v>53</v>
      </c>
      <c r="C58" s="23">
        <f>SUM(C54:C57)</f>
        <v>47008647.740000002</v>
      </c>
      <c r="D58" s="23">
        <f>SUM(D54:D57)</f>
        <v>0</v>
      </c>
      <c r="E58" s="20"/>
      <c r="F58" s="20"/>
    </row>
    <row r="59" spans="1:6" x14ac:dyDescent="0.25">
      <c r="A59" s="24"/>
      <c r="B59" s="13"/>
      <c r="C59" s="25"/>
      <c r="D59" s="25"/>
      <c r="E59" s="20"/>
      <c r="F59" s="20"/>
    </row>
    <row r="60" spans="1:6" x14ac:dyDescent="0.25">
      <c r="A60" s="32" t="s">
        <v>54</v>
      </c>
      <c r="B60" s="10" t="s">
        <v>55</v>
      </c>
      <c r="C60" s="35"/>
      <c r="D60" s="36"/>
      <c r="E60" s="13"/>
      <c r="F60" s="13"/>
    </row>
    <row r="61" spans="1:6" x14ac:dyDescent="0.25">
      <c r="A61" s="18">
        <v>70100</v>
      </c>
      <c r="B61" s="19" t="s">
        <v>56</v>
      </c>
      <c r="C61" s="11">
        <v>230000000</v>
      </c>
      <c r="D61" s="11">
        <v>0</v>
      </c>
      <c r="E61" s="20"/>
      <c r="F61" s="20"/>
    </row>
    <row r="62" spans="1:6" x14ac:dyDescent="0.25">
      <c r="A62" s="37">
        <v>70000</v>
      </c>
      <c r="B62" s="22" t="s">
        <v>57</v>
      </c>
      <c r="C62" s="23">
        <f>SUM(C61)</f>
        <v>230000000</v>
      </c>
      <c r="D62" s="23">
        <f>SUM(D61)</f>
        <v>0</v>
      </c>
      <c r="E62" s="20"/>
      <c r="F62" s="20"/>
    </row>
    <row r="63" spans="1:6" x14ac:dyDescent="0.25">
      <c r="A63" s="24"/>
      <c r="B63" s="13"/>
      <c r="C63" s="25"/>
      <c r="D63" s="25"/>
      <c r="E63" s="20"/>
      <c r="F63" s="20"/>
    </row>
    <row r="64" spans="1:6" x14ac:dyDescent="0.25">
      <c r="A64" s="32" t="s">
        <v>58</v>
      </c>
      <c r="B64" s="10" t="s">
        <v>59</v>
      </c>
      <c r="C64" s="35"/>
      <c r="D64" s="36"/>
      <c r="E64" s="13"/>
      <c r="F64" s="13"/>
    </row>
    <row r="65" spans="1:6" x14ac:dyDescent="0.25">
      <c r="A65" s="18">
        <v>90100</v>
      </c>
      <c r="B65" s="19" t="s">
        <v>60</v>
      </c>
      <c r="C65" s="11">
        <v>523734500</v>
      </c>
      <c r="D65" s="11">
        <v>0</v>
      </c>
      <c r="E65" s="20"/>
      <c r="F65" s="20"/>
    </row>
    <row r="66" spans="1:6" x14ac:dyDescent="0.25">
      <c r="A66" s="18">
        <v>90200</v>
      </c>
      <c r="B66" s="19" t="s">
        <v>61</v>
      </c>
      <c r="C66" s="11">
        <v>6297000</v>
      </c>
      <c r="D66" s="11">
        <v>0</v>
      </c>
      <c r="E66" s="20"/>
      <c r="F66" s="20"/>
    </row>
    <row r="67" spans="1:6" x14ac:dyDescent="0.25">
      <c r="A67" s="37">
        <v>90000</v>
      </c>
      <c r="B67" s="22" t="s">
        <v>62</v>
      </c>
      <c r="C67" s="23">
        <f>SUM(C65:C66)</f>
        <v>530031500</v>
      </c>
      <c r="D67" s="23">
        <f>SUM(D65:D66)</f>
        <v>0</v>
      </c>
      <c r="E67" s="20"/>
      <c r="F67" s="20"/>
    </row>
    <row r="68" spans="1:6" ht="23.25" customHeight="1" x14ac:dyDescent="0.25">
      <c r="A68" s="38"/>
      <c r="B68" s="39" t="s">
        <v>63</v>
      </c>
      <c r="C68" s="40">
        <f>+C20+C28+C36+C44+C51+C58+C62+C67</f>
        <v>2017909165.9499998</v>
      </c>
      <c r="D68" s="40">
        <f>+D20+D28+D36+D44+D51+D58+D62+D67</f>
        <v>0</v>
      </c>
      <c r="E68" s="41"/>
      <c r="F68" s="41"/>
    </row>
    <row r="69" spans="1:6" ht="23.25" customHeight="1" x14ac:dyDescent="0.25">
      <c r="A69" s="38"/>
      <c r="B69" s="39" t="s">
        <v>64</v>
      </c>
      <c r="C69" s="40">
        <f>+C68+C8+C9+C10</f>
        <v>2033031735.4199998</v>
      </c>
      <c r="D69" s="40">
        <f>+D68+D11</f>
        <v>0</v>
      </c>
      <c r="E69" s="41"/>
      <c r="F69" s="41"/>
    </row>
    <row r="70" spans="1:6" x14ac:dyDescent="0.25">
      <c r="A70" s="42"/>
      <c r="B70" s="42"/>
      <c r="C70" s="42"/>
      <c r="D70" s="42"/>
      <c r="E70" s="13"/>
      <c r="F70" s="13"/>
    </row>
  </sheetData>
  <mergeCells count="2">
    <mergeCell ref="B1:D1"/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2293-AFFB-4904-8EE3-9E10092FF699}">
  <dimension ref="A1:BW57"/>
  <sheetViews>
    <sheetView showGridLines="0" workbookViewId="0">
      <selection activeCell="A28" sqref="A1:XFD1048576"/>
    </sheetView>
  </sheetViews>
  <sheetFormatPr defaultRowHeight="15" x14ac:dyDescent="0.25"/>
  <cols>
    <col min="1" max="1" width="6" customWidth="1"/>
    <col min="2" max="2" width="55.5703125" customWidth="1"/>
    <col min="3" max="75" width="18.7109375" customWidth="1"/>
    <col min="257" max="257" width="6" customWidth="1"/>
    <col min="258" max="258" width="55.5703125" customWidth="1"/>
    <col min="259" max="331" width="18.7109375" customWidth="1"/>
    <col min="513" max="513" width="6" customWidth="1"/>
    <col min="514" max="514" width="55.5703125" customWidth="1"/>
    <col min="515" max="587" width="18.7109375" customWidth="1"/>
    <col min="769" max="769" width="6" customWidth="1"/>
    <col min="770" max="770" width="55.5703125" customWidth="1"/>
    <col min="771" max="843" width="18.7109375" customWidth="1"/>
    <col min="1025" max="1025" width="6" customWidth="1"/>
    <col min="1026" max="1026" width="55.5703125" customWidth="1"/>
    <col min="1027" max="1099" width="18.7109375" customWidth="1"/>
    <col min="1281" max="1281" width="6" customWidth="1"/>
    <col min="1282" max="1282" width="55.5703125" customWidth="1"/>
    <col min="1283" max="1355" width="18.7109375" customWidth="1"/>
    <col min="1537" max="1537" width="6" customWidth="1"/>
    <col min="1538" max="1538" width="55.5703125" customWidth="1"/>
    <col min="1539" max="1611" width="18.7109375" customWidth="1"/>
    <col min="1793" max="1793" width="6" customWidth="1"/>
    <col min="1794" max="1794" width="55.5703125" customWidth="1"/>
    <col min="1795" max="1867" width="18.7109375" customWidth="1"/>
    <col min="2049" max="2049" width="6" customWidth="1"/>
    <col min="2050" max="2050" width="55.5703125" customWidth="1"/>
    <col min="2051" max="2123" width="18.7109375" customWidth="1"/>
    <col min="2305" max="2305" width="6" customWidth="1"/>
    <col min="2306" max="2306" width="55.5703125" customWidth="1"/>
    <col min="2307" max="2379" width="18.7109375" customWidth="1"/>
    <col min="2561" max="2561" width="6" customWidth="1"/>
    <col min="2562" max="2562" width="55.5703125" customWidth="1"/>
    <col min="2563" max="2635" width="18.7109375" customWidth="1"/>
    <col min="2817" max="2817" width="6" customWidth="1"/>
    <col min="2818" max="2818" width="55.5703125" customWidth="1"/>
    <col min="2819" max="2891" width="18.7109375" customWidth="1"/>
    <col min="3073" max="3073" width="6" customWidth="1"/>
    <col min="3074" max="3074" width="55.5703125" customWidth="1"/>
    <col min="3075" max="3147" width="18.7109375" customWidth="1"/>
    <col min="3329" max="3329" width="6" customWidth="1"/>
    <col min="3330" max="3330" width="55.5703125" customWidth="1"/>
    <col min="3331" max="3403" width="18.7109375" customWidth="1"/>
    <col min="3585" max="3585" width="6" customWidth="1"/>
    <col min="3586" max="3586" width="55.5703125" customWidth="1"/>
    <col min="3587" max="3659" width="18.7109375" customWidth="1"/>
    <col min="3841" max="3841" width="6" customWidth="1"/>
    <col min="3842" max="3842" width="55.5703125" customWidth="1"/>
    <col min="3843" max="3915" width="18.7109375" customWidth="1"/>
    <col min="4097" max="4097" width="6" customWidth="1"/>
    <col min="4098" max="4098" width="55.5703125" customWidth="1"/>
    <col min="4099" max="4171" width="18.7109375" customWidth="1"/>
    <col min="4353" max="4353" width="6" customWidth="1"/>
    <col min="4354" max="4354" width="55.5703125" customWidth="1"/>
    <col min="4355" max="4427" width="18.7109375" customWidth="1"/>
    <col min="4609" max="4609" width="6" customWidth="1"/>
    <col min="4610" max="4610" width="55.5703125" customWidth="1"/>
    <col min="4611" max="4683" width="18.7109375" customWidth="1"/>
    <col min="4865" max="4865" width="6" customWidth="1"/>
    <col min="4866" max="4866" width="55.5703125" customWidth="1"/>
    <col min="4867" max="4939" width="18.7109375" customWidth="1"/>
    <col min="5121" max="5121" width="6" customWidth="1"/>
    <col min="5122" max="5122" width="55.5703125" customWidth="1"/>
    <col min="5123" max="5195" width="18.7109375" customWidth="1"/>
    <col min="5377" max="5377" width="6" customWidth="1"/>
    <col min="5378" max="5378" width="55.5703125" customWidth="1"/>
    <col min="5379" max="5451" width="18.7109375" customWidth="1"/>
    <col min="5633" max="5633" width="6" customWidth="1"/>
    <col min="5634" max="5634" width="55.5703125" customWidth="1"/>
    <col min="5635" max="5707" width="18.7109375" customWidth="1"/>
    <col min="5889" max="5889" width="6" customWidth="1"/>
    <col min="5890" max="5890" width="55.5703125" customWidth="1"/>
    <col min="5891" max="5963" width="18.7109375" customWidth="1"/>
    <col min="6145" max="6145" width="6" customWidth="1"/>
    <col min="6146" max="6146" width="55.5703125" customWidth="1"/>
    <col min="6147" max="6219" width="18.7109375" customWidth="1"/>
    <col min="6401" max="6401" width="6" customWidth="1"/>
    <col min="6402" max="6402" width="55.5703125" customWidth="1"/>
    <col min="6403" max="6475" width="18.7109375" customWidth="1"/>
    <col min="6657" max="6657" width="6" customWidth="1"/>
    <col min="6658" max="6658" width="55.5703125" customWidth="1"/>
    <col min="6659" max="6731" width="18.7109375" customWidth="1"/>
    <col min="6913" max="6913" width="6" customWidth="1"/>
    <col min="6914" max="6914" width="55.5703125" customWidth="1"/>
    <col min="6915" max="6987" width="18.7109375" customWidth="1"/>
    <col min="7169" max="7169" width="6" customWidth="1"/>
    <col min="7170" max="7170" width="55.5703125" customWidth="1"/>
    <col min="7171" max="7243" width="18.7109375" customWidth="1"/>
    <col min="7425" max="7425" width="6" customWidth="1"/>
    <col min="7426" max="7426" width="55.5703125" customWidth="1"/>
    <col min="7427" max="7499" width="18.7109375" customWidth="1"/>
    <col min="7681" max="7681" width="6" customWidth="1"/>
    <col min="7682" max="7682" width="55.5703125" customWidth="1"/>
    <col min="7683" max="7755" width="18.7109375" customWidth="1"/>
    <col min="7937" max="7937" width="6" customWidth="1"/>
    <col min="7938" max="7938" width="55.5703125" customWidth="1"/>
    <col min="7939" max="8011" width="18.7109375" customWidth="1"/>
    <col min="8193" max="8193" width="6" customWidth="1"/>
    <col min="8194" max="8194" width="55.5703125" customWidth="1"/>
    <col min="8195" max="8267" width="18.7109375" customWidth="1"/>
    <col min="8449" max="8449" width="6" customWidth="1"/>
    <col min="8450" max="8450" width="55.5703125" customWidth="1"/>
    <col min="8451" max="8523" width="18.7109375" customWidth="1"/>
    <col min="8705" max="8705" width="6" customWidth="1"/>
    <col min="8706" max="8706" width="55.5703125" customWidth="1"/>
    <col min="8707" max="8779" width="18.7109375" customWidth="1"/>
    <col min="8961" max="8961" width="6" customWidth="1"/>
    <col min="8962" max="8962" width="55.5703125" customWidth="1"/>
    <col min="8963" max="9035" width="18.7109375" customWidth="1"/>
    <col min="9217" max="9217" width="6" customWidth="1"/>
    <col min="9218" max="9218" width="55.5703125" customWidth="1"/>
    <col min="9219" max="9291" width="18.7109375" customWidth="1"/>
    <col min="9473" max="9473" width="6" customWidth="1"/>
    <col min="9474" max="9474" width="55.5703125" customWidth="1"/>
    <col min="9475" max="9547" width="18.7109375" customWidth="1"/>
    <col min="9729" max="9729" width="6" customWidth="1"/>
    <col min="9730" max="9730" width="55.5703125" customWidth="1"/>
    <col min="9731" max="9803" width="18.7109375" customWidth="1"/>
    <col min="9985" max="9985" width="6" customWidth="1"/>
    <col min="9986" max="9986" width="55.5703125" customWidth="1"/>
    <col min="9987" max="10059" width="18.7109375" customWidth="1"/>
    <col min="10241" max="10241" width="6" customWidth="1"/>
    <col min="10242" max="10242" width="55.5703125" customWidth="1"/>
    <col min="10243" max="10315" width="18.7109375" customWidth="1"/>
    <col min="10497" max="10497" width="6" customWidth="1"/>
    <col min="10498" max="10498" width="55.5703125" customWidth="1"/>
    <col min="10499" max="10571" width="18.7109375" customWidth="1"/>
    <col min="10753" max="10753" width="6" customWidth="1"/>
    <col min="10754" max="10754" width="55.5703125" customWidth="1"/>
    <col min="10755" max="10827" width="18.7109375" customWidth="1"/>
    <col min="11009" max="11009" width="6" customWidth="1"/>
    <col min="11010" max="11010" width="55.5703125" customWidth="1"/>
    <col min="11011" max="11083" width="18.7109375" customWidth="1"/>
    <col min="11265" max="11265" width="6" customWidth="1"/>
    <col min="11266" max="11266" width="55.5703125" customWidth="1"/>
    <col min="11267" max="11339" width="18.7109375" customWidth="1"/>
    <col min="11521" max="11521" width="6" customWidth="1"/>
    <col min="11522" max="11522" width="55.5703125" customWidth="1"/>
    <col min="11523" max="11595" width="18.7109375" customWidth="1"/>
    <col min="11777" max="11777" width="6" customWidth="1"/>
    <col min="11778" max="11778" width="55.5703125" customWidth="1"/>
    <col min="11779" max="11851" width="18.7109375" customWidth="1"/>
    <col min="12033" max="12033" width="6" customWidth="1"/>
    <col min="12034" max="12034" width="55.5703125" customWidth="1"/>
    <col min="12035" max="12107" width="18.7109375" customWidth="1"/>
    <col min="12289" max="12289" width="6" customWidth="1"/>
    <col min="12290" max="12290" width="55.5703125" customWidth="1"/>
    <col min="12291" max="12363" width="18.7109375" customWidth="1"/>
    <col min="12545" max="12545" width="6" customWidth="1"/>
    <col min="12546" max="12546" width="55.5703125" customWidth="1"/>
    <col min="12547" max="12619" width="18.7109375" customWidth="1"/>
    <col min="12801" max="12801" width="6" customWidth="1"/>
    <col min="12802" max="12802" width="55.5703125" customWidth="1"/>
    <col min="12803" max="12875" width="18.7109375" customWidth="1"/>
    <col min="13057" max="13057" width="6" customWidth="1"/>
    <col min="13058" max="13058" width="55.5703125" customWidth="1"/>
    <col min="13059" max="13131" width="18.7109375" customWidth="1"/>
    <col min="13313" max="13313" width="6" customWidth="1"/>
    <col min="13314" max="13314" width="55.5703125" customWidth="1"/>
    <col min="13315" max="13387" width="18.7109375" customWidth="1"/>
    <col min="13569" max="13569" width="6" customWidth="1"/>
    <col min="13570" max="13570" width="55.5703125" customWidth="1"/>
    <col min="13571" max="13643" width="18.7109375" customWidth="1"/>
    <col min="13825" max="13825" width="6" customWidth="1"/>
    <col min="13826" max="13826" width="55.5703125" customWidth="1"/>
    <col min="13827" max="13899" width="18.7109375" customWidth="1"/>
    <col min="14081" max="14081" width="6" customWidth="1"/>
    <col min="14082" max="14082" width="55.5703125" customWidth="1"/>
    <col min="14083" max="14155" width="18.7109375" customWidth="1"/>
    <col min="14337" max="14337" width="6" customWidth="1"/>
    <col min="14338" max="14338" width="55.5703125" customWidth="1"/>
    <col min="14339" max="14411" width="18.7109375" customWidth="1"/>
    <col min="14593" max="14593" width="6" customWidth="1"/>
    <col min="14594" max="14594" width="55.5703125" customWidth="1"/>
    <col min="14595" max="14667" width="18.7109375" customWidth="1"/>
    <col min="14849" max="14849" width="6" customWidth="1"/>
    <col min="14850" max="14850" width="55.5703125" customWidth="1"/>
    <col min="14851" max="14923" width="18.7109375" customWidth="1"/>
    <col min="15105" max="15105" width="6" customWidth="1"/>
    <col min="15106" max="15106" width="55.5703125" customWidth="1"/>
    <col min="15107" max="15179" width="18.7109375" customWidth="1"/>
    <col min="15361" max="15361" width="6" customWidth="1"/>
    <col min="15362" max="15362" width="55.5703125" customWidth="1"/>
    <col min="15363" max="15435" width="18.7109375" customWidth="1"/>
    <col min="15617" max="15617" width="6" customWidth="1"/>
    <col min="15618" max="15618" width="55.5703125" customWidth="1"/>
    <col min="15619" max="15691" width="18.7109375" customWidth="1"/>
    <col min="15873" max="15873" width="6" customWidth="1"/>
    <col min="15874" max="15874" width="55.5703125" customWidth="1"/>
    <col min="15875" max="15947" width="18.7109375" customWidth="1"/>
    <col min="16129" max="16129" width="6" customWidth="1"/>
    <col min="16130" max="16130" width="55.5703125" customWidth="1"/>
    <col min="16131" max="16203" width="18.7109375" customWidth="1"/>
  </cols>
  <sheetData>
    <row r="1" spans="1:75" ht="36.75" customHeight="1" x14ac:dyDescent="0.25">
      <c r="B1" s="103"/>
      <c r="C1" s="104"/>
      <c r="D1" s="104"/>
      <c r="E1" s="104"/>
      <c r="F1" s="104"/>
      <c r="G1" s="104"/>
      <c r="H1" s="104"/>
      <c r="I1" s="104"/>
      <c r="J1" s="104"/>
    </row>
    <row r="3" spans="1:75" x14ac:dyDescent="0.25">
      <c r="C3" s="80" t="s">
        <v>0</v>
      </c>
      <c r="D3" s="80"/>
      <c r="E3" s="80"/>
      <c r="F3" s="80"/>
    </row>
    <row r="4" spans="1:75" ht="18.75" x14ac:dyDescent="0.3">
      <c r="B4" s="1" t="s">
        <v>65</v>
      </c>
    </row>
    <row r="5" spans="1:75" ht="18.75" x14ac:dyDescent="0.3">
      <c r="B5" s="3"/>
      <c r="C5" s="3" t="s">
        <v>2</v>
      </c>
      <c r="D5" s="1">
        <f>[2]Entrate!C5</f>
        <v>2027</v>
      </c>
      <c r="G5" s="1"/>
    </row>
    <row r="6" spans="1:75" ht="18.75" x14ac:dyDescent="0.3">
      <c r="B6" s="1"/>
      <c r="G6" s="1"/>
    </row>
    <row r="7" spans="1:75" ht="12.75" customHeight="1" x14ac:dyDescent="0.25">
      <c r="A7" s="43"/>
      <c r="B7" s="105" t="s">
        <v>66</v>
      </c>
      <c r="C7" s="93">
        <v>1</v>
      </c>
      <c r="D7" s="94"/>
      <c r="E7" s="95"/>
      <c r="F7" s="93">
        <v>2</v>
      </c>
      <c r="G7" s="94"/>
      <c r="H7" s="95"/>
      <c r="I7" s="93">
        <v>3</v>
      </c>
      <c r="J7" s="94"/>
      <c r="K7" s="95"/>
      <c r="L7" s="93">
        <v>4</v>
      </c>
      <c r="M7" s="94"/>
      <c r="N7" s="95"/>
      <c r="O7" s="93">
        <v>5</v>
      </c>
      <c r="P7" s="94"/>
      <c r="Q7" s="95"/>
      <c r="R7" s="93">
        <v>6</v>
      </c>
      <c r="S7" s="94"/>
      <c r="T7" s="95"/>
      <c r="U7" s="93">
        <v>7</v>
      </c>
      <c r="V7" s="94"/>
      <c r="W7" s="95"/>
      <c r="X7" s="93">
        <v>8</v>
      </c>
      <c r="Y7" s="94"/>
      <c r="Z7" s="95"/>
      <c r="AA7" s="93">
        <v>9</v>
      </c>
      <c r="AB7" s="94"/>
      <c r="AC7" s="95"/>
      <c r="AD7" s="93">
        <v>10</v>
      </c>
      <c r="AE7" s="94"/>
      <c r="AF7" s="95"/>
      <c r="AG7" s="94">
        <v>11</v>
      </c>
      <c r="AH7" s="94"/>
      <c r="AI7" s="95"/>
      <c r="AJ7" s="93">
        <v>12</v>
      </c>
      <c r="AK7" s="94"/>
      <c r="AL7" s="95"/>
      <c r="AM7" s="93">
        <v>13</v>
      </c>
      <c r="AN7" s="94"/>
      <c r="AO7" s="95"/>
      <c r="AP7" s="93">
        <v>14</v>
      </c>
      <c r="AQ7" s="94"/>
      <c r="AR7" s="95"/>
      <c r="AS7" s="93">
        <v>15</v>
      </c>
      <c r="AT7" s="94"/>
      <c r="AU7" s="95"/>
      <c r="AV7" s="94">
        <v>16</v>
      </c>
      <c r="AW7" s="94"/>
      <c r="AX7" s="95"/>
      <c r="AY7" s="93">
        <v>17</v>
      </c>
      <c r="AZ7" s="94"/>
      <c r="BA7" s="95"/>
      <c r="BB7" s="93">
        <v>18</v>
      </c>
      <c r="BC7" s="94"/>
      <c r="BD7" s="95"/>
      <c r="BE7" s="93">
        <v>19</v>
      </c>
      <c r="BF7" s="94"/>
      <c r="BG7" s="95"/>
      <c r="BH7" s="93">
        <v>20</v>
      </c>
      <c r="BI7" s="94"/>
      <c r="BJ7" s="95"/>
      <c r="BK7" s="94">
        <v>50</v>
      </c>
      <c r="BL7" s="94"/>
      <c r="BM7" s="95"/>
      <c r="BN7" s="93">
        <v>60</v>
      </c>
      <c r="BO7" s="94"/>
      <c r="BP7" s="95"/>
      <c r="BQ7" s="93">
        <v>99</v>
      </c>
      <c r="BR7" s="94"/>
      <c r="BS7" s="94"/>
      <c r="BT7" s="96" t="s">
        <v>67</v>
      </c>
      <c r="BU7" s="98" t="s">
        <v>68</v>
      </c>
      <c r="BV7" s="87"/>
      <c r="BW7" s="99"/>
    </row>
    <row r="8" spans="1:75" s="45" customFormat="1" ht="58.5" customHeight="1" x14ac:dyDescent="0.25">
      <c r="A8" s="44"/>
      <c r="B8" s="106"/>
      <c r="C8" s="87" t="s">
        <v>69</v>
      </c>
      <c r="D8" s="87"/>
      <c r="E8" s="88"/>
      <c r="F8" s="89" t="s">
        <v>70</v>
      </c>
      <c r="G8" s="88"/>
      <c r="H8" s="90"/>
      <c r="I8" s="91" t="s">
        <v>71</v>
      </c>
      <c r="J8" s="92"/>
      <c r="K8" s="86"/>
      <c r="L8" s="84" t="s">
        <v>72</v>
      </c>
      <c r="M8" s="85"/>
      <c r="N8" s="86"/>
      <c r="O8" s="84" t="s">
        <v>73</v>
      </c>
      <c r="P8" s="85"/>
      <c r="Q8" s="86"/>
      <c r="R8" s="87" t="s">
        <v>74</v>
      </c>
      <c r="S8" s="87"/>
      <c r="T8" s="88"/>
      <c r="U8" s="89" t="s">
        <v>75</v>
      </c>
      <c r="V8" s="88"/>
      <c r="W8" s="90"/>
      <c r="X8" s="91" t="s">
        <v>76</v>
      </c>
      <c r="Y8" s="92"/>
      <c r="Z8" s="86"/>
      <c r="AA8" s="84" t="s">
        <v>77</v>
      </c>
      <c r="AB8" s="85"/>
      <c r="AC8" s="86"/>
      <c r="AD8" s="84" t="s">
        <v>78</v>
      </c>
      <c r="AE8" s="85"/>
      <c r="AF8" s="86"/>
      <c r="AG8" s="87" t="s">
        <v>79</v>
      </c>
      <c r="AH8" s="87"/>
      <c r="AI8" s="88"/>
      <c r="AJ8" s="89" t="s">
        <v>80</v>
      </c>
      <c r="AK8" s="88"/>
      <c r="AL8" s="90"/>
      <c r="AM8" s="91" t="s">
        <v>81</v>
      </c>
      <c r="AN8" s="92"/>
      <c r="AO8" s="86"/>
      <c r="AP8" s="84" t="s">
        <v>82</v>
      </c>
      <c r="AQ8" s="85"/>
      <c r="AR8" s="86"/>
      <c r="AS8" s="84" t="s">
        <v>83</v>
      </c>
      <c r="AT8" s="85"/>
      <c r="AU8" s="86"/>
      <c r="AV8" s="87" t="s">
        <v>84</v>
      </c>
      <c r="AW8" s="87"/>
      <c r="AX8" s="88"/>
      <c r="AY8" s="89" t="s">
        <v>85</v>
      </c>
      <c r="AZ8" s="88"/>
      <c r="BA8" s="90"/>
      <c r="BB8" s="91" t="s">
        <v>86</v>
      </c>
      <c r="BC8" s="92"/>
      <c r="BD8" s="86"/>
      <c r="BE8" s="84" t="s">
        <v>87</v>
      </c>
      <c r="BF8" s="85"/>
      <c r="BG8" s="86"/>
      <c r="BH8" s="84" t="s">
        <v>88</v>
      </c>
      <c r="BI8" s="85"/>
      <c r="BJ8" s="86"/>
      <c r="BK8" s="87" t="s">
        <v>89</v>
      </c>
      <c r="BL8" s="87"/>
      <c r="BM8" s="88"/>
      <c r="BN8" s="89" t="s">
        <v>90</v>
      </c>
      <c r="BO8" s="88"/>
      <c r="BP8" s="90"/>
      <c r="BQ8" s="91" t="s">
        <v>91</v>
      </c>
      <c r="BR8" s="92"/>
      <c r="BS8" s="85"/>
      <c r="BT8" s="97"/>
      <c r="BU8" s="100"/>
      <c r="BV8" s="101"/>
      <c r="BW8" s="102"/>
    </row>
    <row r="9" spans="1:75" s="45" customFormat="1" ht="11.25" customHeight="1" x14ac:dyDescent="0.25">
      <c r="A9" s="44"/>
      <c r="B9" s="46"/>
      <c r="C9" s="81" t="s">
        <v>92</v>
      </c>
      <c r="D9" s="82"/>
      <c r="E9" s="47" t="s">
        <v>93</v>
      </c>
      <c r="F9" s="81" t="s">
        <v>92</v>
      </c>
      <c r="G9" s="82"/>
      <c r="H9" s="48" t="s">
        <v>93</v>
      </c>
      <c r="I9" s="81" t="s">
        <v>92</v>
      </c>
      <c r="J9" s="82"/>
      <c r="K9" s="49" t="s">
        <v>93</v>
      </c>
      <c r="L9" s="81" t="s">
        <v>92</v>
      </c>
      <c r="M9" s="82"/>
      <c r="N9" s="49" t="s">
        <v>93</v>
      </c>
      <c r="O9" s="81" t="s">
        <v>92</v>
      </c>
      <c r="P9" s="82"/>
      <c r="Q9" s="49" t="s">
        <v>93</v>
      </c>
      <c r="R9" s="83" t="s">
        <v>92</v>
      </c>
      <c r="S9" s="82"/>
      <c r="T9" s="47" t="s">
        <v>93</v>
      </c>
      <c r="U9" s="81" t="s">
        <v>92</v>
      </c>
      <c r="V9" s="82"/>
      <c r="W9" s="48" t="s">
        <v>93</v>
      </c>
      <c r="X9" s="81" t="s">
        <v>92</v>
      </c>
      <c r="Y9" s="82"/>
      <c r="Z9" s="49" t="s">
        <v>93</v>
      </c>
      <c r="AA9" s="81" t="s">
        <v>92</v>
      </c>
      <c r="AB9" s="82"/>
      <c r="AC9" s="49" t="s">
        <v>93</v>
      </c>
      <c r="AD9" s="81" t="s">
        <v>92</v>
      </c>
      <c r="AE9" s="82"/>
      <c r="AF9" s="49" t="s">
        <v>93</v>
      </c>
      <c r="AG9" s="83" t="s">
        <v>92</v>
      </c>
      <c r="AH9" s="82"/>
      <c r="AI9" s="47" t="s">
        <v>93</v>
      </c>
      <c r="AJ9" s="81" t="s">
        <v>92</v>
      </c>
      <c r="AK9" s="82"/>
      <c r="AL9" s="48" t="s">
        <v>93</v>
      </c>
      <c r="AM9" s="81" t="s">
        <v>92</v>
      </c>
      <c r="AN9" s="82"/>
      <c r="AO9" s="49" t="s">
        <v>93</v>
      </c>
      <c r="AP9" s="81" t="s">
        <v>92</v>
      </c>
      <c r="AQ9" s="82"/>
      <c r="AR9" s="49" t="s">
        <v>93</v>
      </c>
      <c r="AS9" s="81" t="s">
        <v>92</v>
      </c>
      <c r="AT9" s="82"/>
      <c r="AU9" s="49" t="s">
        <v>93</v>
      </c>
      <c r="AV9" s="83" t="s">
        <v>92</v>
      </c>
      <c r="AW9" s="82"/>
      <c r="AX9" s="47" t="s">
        <v>93</v>
      </c>
      <c r="AY9" s="81" t="s">
        <v>92</v>
      </c>
      <c r="AZ9" s="82"/>
      <c r="BA9" s="48" t="s">
        <v>93</v>
      </c>
      <c r="BB9" s="81" t="s">
        <v>92</v>
      </c>
      <c r="BC9" s="82"/>
      <c r="BD9" s="49" t="s">
        <v>93</v>
      </c>
      <c r="BE9" s="81" t="s">
        <v>92</v>
      </c>
      <c r="BF9" s="82"/>
      <c r="BG9" s="49" t="s">
        <v>93</v>
      </c>
      <c r="BH9" s="81" t="s">
        <v>92</v>
      </c>
      <c r="BI9" s="82"/>
      <c r="BJ9" s="49" t="s">
        <v>93</v>
      </c>
      <c r="BK9" s="83" t="s">
        <v>92</v>
      </c>
      <c r="BL9" s="82"/>
      <c r="BM9" s="47" t="s">
        <v>93</v>
      </c>
      <c r="BN9" s="81" t="s">
        <v>92</v>
      </c>
      <c r="BO9" s="82"/>
      <c r="BP9" s="48" t="s">
        <v>93</v>
      </c>
      <c r="BQ9" s="81" t="s">
        <v>92</v>
      </c>
      <c r="BR9" s="82"/>
      <c r="BS9" s="49" t="s">
        <v>93</v>
      </c>
      <c r="BT9" s="50" t="s">
        <v>92</v>
      </c>
      <c r="BU9" s="81" t="s">
        <v>92</v>
      </c>
      <c r="BV9" s="82"/>
      <c r="BW9" s="49" t="s">
        <v>93</v>
      </c>
    </row>
    <row r="10" spans="1:75" s="45" customFormat="1" ht="39" customHeight="1" x14ac:dyDescent="0.25">
      <c r="A10" s="8"/>
      <c r="B10" s="46"/>
      <c r="C10" s="51"/>
      <c r="D10" s="52" t="s">
        <v>94</v>
      </c>
      <c r="E10" s="53"/>
      <c r="F10" s="54"/>
      <c r="G10" s="52" t="s">
        <v>94</v>
      </c>
      <c r="H10" s="55"/>
      <c r="I10" s="54"/>
      <c r="J10" s="56" t="s">
        <v>94</v>
      </c>
      <c r="K10" s="53"/>
      <c r="L10" s="57"/>
      <c r="M10" s="56" t="s">
        <v>94</v>
      </c>
      <c r="N10" s="53"/>
      <c r="O10" s="54"/>
      <c r="P10" s="56" t="s">
        <v>94</v>
      </c>
      <c r="Q10" s="53"/>
      <c r="R10" s="51"/>
      <c r="S10" s="52" t="s">
        <v>94</v>
      </c>
      <c r="T10" s="53"/>
      <c r="U10" s="54"/>
      <c r="V10" s="52" t="s">
        <v>94</v>
      </c>
      <c r="W10" s="55"/>
      <c r="X10" s="54"/>
      <c r="Y10" s="56" t="s">
        <v>94</v>
      </c>
      <c r="Z10" s="53"/>
      <c r="AA10" s="57"/>
      <c r="AB10" s="56" t="s">
        <v>94</v>
      </c>
      <c r="AC10" s="53"/>
      <c r="AD10" s="54"/>
      <c r="AE10" s="56" t="s">
        <v>94</v>
      </c>
      <c r="AF10" s="53"/>
      <c r="AG10" s="51"/>
      <c r="AH10" s="52" t="s">
        <v>94</v>
      </c>
      <c r="AI10" s="53"/>
      <c r="AJ10" s="54"/>
      <c r="AK10" s="52" t="s">
        <v>94</v>
      </c>
      <c r="AL10" s="55"/>
      <c r="AM10" s="54"/>
      <c r="AN10" s="56" t="s">
        <v>94</v>
      </c>
      <c r="AO10" s="53"/>
      <c r="AP10" s="57"/>
      <c r="AQ10" s="56" t="s">
        <v>94</v>
      </c>
      <c r="AR10" s="53"/>
      <c r="AS10" s="54"/>
      <c r="AT10" s="56" t="s">
        <v>94</v>
      </c>
      <c r="AU10" s="53"/>
      <c r="AV10" s="51"/>
      <c r="AW10" s="52" t="s">
        <v>94</v>
      </c>
      <c r="AX10" s="53"/>
      <c r="AY10" s="54"/>
      <c r="AZ10" s="52" t="s">
        <v>94</v>
      </c>
      <c r="BA10" s="55"/>
      <c r="BB10" s="54"/>
      <c r="BC10" s="56" t="s">
        <v>94</v>
      </c>
      <c r="BD10" s="53"/>
      <c r="BE10" s="57"/>
      <c r="BF10" s="56" t="s">
        <v>94</v>
      </c>
      <c r="BG10" s="53"/>
      <c r="BH10" s="54"/>
      <c r="BI10" s="56" t="s">
        <v>94</v>
      </c>
      <c r="BJ10" s="53"/>
      <c r="BK10" s="51"/>
      <c r="BL10" s="52" t="s">
        <v>94</v>
      </c>
      <c r="BM10" s="53"/>
      <c r="BN10" s="54"/>
      <c r="BO10" s="52" t="s">
        <v>94</v>
      </c>
      <c r="BP10" s="55"/>
      <c r="BQ10" s="54"/>
      <c r="BR10" s="56" t="s">
        <v>94</v>
      </c>
      <c r="BS10" s="53"/>
      <c r="BT10" s="57"/>
      <c r="BU10" s="54"/>
      <c r="BV10" s="56" t="s">
        <v>94</v>
      </c>
      <c r="BW10" s="53"/>
    </row>
    <row r="11" spans="1:75" s="2" customFormat="1" ht="11.25" customHeight="1" x14ac:dyDescent="0.25">
      <c r="A11" s="58"/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60"/>
      <c r="M11" s="60"/>
      <c r="N11" s="61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1"/>
      <c r="AA11" s="60"/>
      <c r="AB11" s="60"/>
      <c r="AC11" s="61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1"/>
      <c r="AP11" s="60"/>
      <c r="AQ11" s="60"/>
      <c r="AR11" s="61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1"/>
      <c r="BE11" s="60"/>
      <c r="BF11" s="60"/>
      <c r="BG11" s="61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1"/>
      <c r="BT11" s="60"/>
      <c r="BU11" s="60"/>
      <c r="BV11" s="60"/>
      <c r="BW11" s="60"/>
    </row>
    <row r="12" spans="1:75" s="2" customFormat="1" ht="11.25" customHeight="1" x14ac:dyDescent="0.25">
      <c r="A12" s="58"/>
      <c r="B12" s="32" t="s">
        <v>95</v>
      </c>
      <c r="C12" s="60"/>
      <c r="D12" s="60"/>
      <c r="E12" s="60"/>
      <c r="F12" s="60"/>
      <c r="G12" s="60"/>
      <c r="H12" s="60"/>
      <c r="I12" s="60"/>
      <c r="J12" s="60"/>
      <c r="K12" s="61"/>
      <c r="L12" s="60"/>
      <c r="M12" s="60"/>
      <c r="N12" s="61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1"/>
      <c r="AA12" s="60"/>
      <c r="AB12" s="60"/>
      <c r="AC12" s="61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1"/>
      <c r="AP12" s="60"/>
      <c r="AQ12" s="60"/>
      <c r="AR12" s="61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1"/>
      <c r="BE12" s="60"/>
      <c r="BF12" s="60"/>
      <c r="BG12" s="61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1"/>
      <c r="BT12" s="62">
        <v>0</v>
      </c>
      <c r="BU12" s="60">
        <v>0</v>
      </c>
      <c r="BV12" s="60"/>
      <c r="BW12" s="60"/>
    </row>
    <row r="13" spans="1:75" s="2" customFormat="1" ht="11.25" customHeight="1" x14ac:dyDescent="0.25">
      <c r="A13" s="58"/>
      <c r="B13" s="32"/>
      <c r="C13" s="60"/>
      <c r="D13" s="60"/>
      <c r="E13" s="60"/>
      <c r="F13" s="60"/>
      <c r="G13" s="60"/>
      <c r="H13" s="60"/>
      <c r="I13" s="60"/>
      <c r="J13" s="60"/>
      <c r="K13" s="61"/>
      <c r="L13" s="60"/>
      <c r="M13" s="60"/>
      <c r="N13" s="61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1"/>
      <c r="AA13" s="60"/>
      <c r="AB13" s="60"/>
      <c r="AC13" s="61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1"/>
      <c r="AP13" s="60"/>
      <c r="AQ13" s="60"/>
      <c r="AR13" s="61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1"/>
      <c r="BE13" s="60"/>
      <c r="BF13" s="60"/>
      <c r="BG13" s="61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1"/>
      <c r="BT13" s="60"/>
      <c r="BU13" s="60"/>
      <c r="BV13" s="60"/>
      <c r="BW13" s="60"/>
    </row>
    <row r="14" spans="1:75" x14ac:dyDescent="0.25">
      <c r="A14" s="16"/>
      <c r="B14" s="14" t="s">
        <v>96</v>
      </c>
      <c r="C14" s="17"/>
      <c r="D14" s="12"/>
      <c r="E14" s="12"/>
      <c r="F14" s="12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17"/>
      <c r="S14" s="12"/>
      <c r="T14" s="12"/>
      <c r="U14" s="12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17"/>
      <c r="AH14" s="12"/>
      <c r="AI14" s="12"/>
      <c r="AJ14" s="12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17"/>
      <c r="AW14" s="12"/>
      <c r="AX14" s="12"/>
      <c r="AY14" s="12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17"/>
      <c r="BL14" s="12"/>
      <c r="BM14" s="12"/>
      <c r="BN14" s="12"/>
      <c r="BO14" s="58"/>
      <c r="BP14" s="58"/>
      <c r="BQ14" s="58"/>
      <c r="BR14" s="58"/>
      <c r="BS14" s="58"/>
      <c r="BT14" s="58"/>
      <c r="BU14" s="58"/>
      <c r="BV14" s="58"/>
      <c r="BW14" s="58"/>
    </row>
    <row r="15" spans="1:75" x14ac:dyDescent="0.25">
      <c r="A15" s="59">
        <v>101</v>
      </c>
      <c r="B15" s="63" t="s">
        <v>97</v>
      </c>
      <c r="C15" s="62">
        <v>91999259.359999999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41071080.75</v>
      </c>
      <c r="J15" s="62">
        <v>0</v>
      </c>
      <c r="K15" s="62">
        <v>0</v>
      </c>
      <c r="L15" s="62">
        <v>21586981.120000001</v>
      </c>
      <c r="M15" s="62">
        <v>0</v>
      </c>
      <c r="N15" s="62">
        <v>0</v>
      </c>
      <c r="O15" s="62">
        <v>9152342.5500000007</v>
      </c>
      <c r="P15" s="62">
        <v>0</v>
      </c>
      <c r="Q15" s="62">
        <v>0</v>
      </c>
      <c r="R15" s="62">
        <v>580279.44999999995</v>
      </c>
      <c r="S15" s="62">
        <v>0</v>
      </c>
      <c r="T15" s="62">
        <v>0</v>
      </c>
      <c r="U15" s="62">
        <v>2007248.9</v>
      </c>
      <c r="V15" s="62">
        <v>0</v>
      </c>
      <c r="W15" s="62">
        <v>0</v>
      </c>
      <c r="X15" s="62">
        <v>3024002.38</v>
      </c>
      <c r="Y15" s="62">
        <v>0</v>
      </c>
      <c r="Z15" s="62">
        <v>0</v>
      </c>
      <c r="AA15" s="62">
        <v>2519740.79</v>
      </c>
      <c r="AB15" s="62">
        <v>0</v>
      </c>
      <c r="AC15" s="62">
        <v>0</v>
      </c>
      <c r="AD15" s="62">
        <v>3662502.49</v>
      </c>
      <c r="AE15" s="62">
        <v>0</v>
      </c>
      <c r="AF15" s="62">
        <v>0</v>
      </c>
      <c r="AG15" s="62">
        <v>1187881.54</v>
      </c>
      <c r="AH15" s="62">
        <v>0</v>
      </c>
      <c r="AI15" s="62">
        <v>0</v>
      </c>
      <c r="AJ15" s="62">
        <v>35446007.18</v>
      </c>
      <c r="AK15" s="62">
        <v>0</v>
      </c>
      <c r="AL15" s="62">
        <v>0</v>
      </c>
      <c r="AM15" s="62">
        <v>33928.35</v>
      </c>
      <c r="AN15" s="62">
        <v>0</v>
      </c>
      <c r="AO15" s="62">
        <v>0</v>
      </c>
      <c r="AP15" s="62">
        <v>4039470.71</v>
      </c>
      <c r="AQ15" s="62">
        <v>0</v>
      </c>
      <c r="AR15" s="62">
        <v>0</v>
      </c>
      <c r="AS15" s="62">
        <v>454282.06</v>
      </c>
      <c r="AT15" s="62">
        <v>0</v>
      </c>
      <c r="AU15" s="62">
        <v>0</v>
      </c>
      <c r="AV15" s="62">
        <v>0</v>
      </c>
      <c r="AW15" s="62">
        <v>0</v>
      </c>
      <c r="AX15" s="62">
        <v>0</v>
      </c>
      <c r="AY15" s="62">
        <v>793967.2</v>
      </c>
      <c r="AZ15" s="62">
        <v>0</v>
      </c>
      <c r="BA15" s="62">
        <v>0</v>
      </c>
      <c r="BB15" s="62">
        <v>0</v>
      </c>
      <c r="BC15" s="62">
        <v>0</v>
      </c>
      <c r="BD15" s="62">
        <v>0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62">
        <v>0</v>
      </c>
      <c r="BO15" s="62">
        <v>0</v>
      </c>
      <c r="BP15" s="62">
        <v>0</v>
      </c>
      <c r="BQ15" s="62">
        <v>0</v>
      </c>
      <c r="BR15" s="62">
        <v>0</v>
      </c>
      <c r="BS15" s="62">
        <v>0</v>
      </c>
      <c r="BT15" s="62"/>
      <c r="BU15" s="64">
        <f>+C15+F15+I15+L15+O15+R15+U15+X15+AA15+AD15+AG15+AJ15+AM15+AP15+AS15+AV15+AY15+BB15+BE15+BH15+BK15+BN15+BQ15</f>
        <v>217558974.82999998</v>
      </c>
      <c r="BV15" s="64">
        <f t="shared" ref="BV15:BW24" si="0">+D15+G15+J15+M15+P15+S15+V15+Y15+AB15+AE15+AH15+AK15+AN15+AQ15+AT15+AW15+AZ15+BC15+BF15+BI15+BL15+BO15+BR15</f>
        <v>0</v>
      </c>
      <c r="BW15" s="64">
        <f t="shared" si="0"/>
        <v>0</v>
      </c>
    </row>
    <row r="16" spans="1:75" x14ac:dyDescent="0.25">
      <c r="A16" s="59">
        <f>A15 + 1</f>
        <v>102</v>
      </c>
      <c r="B16" s="63" t="s">
        <v>98</v>
      </c>
      <c r="C16" s="62">
        <v>14094593.039999999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1000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11700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0</v>
      </c>
      <c r="BI16" s="62">
        <v>0</v>
      </c>
      <c r="BJ16" s="62">
        <v>0</v>
      </c>
      <c r="BK16" s="62">
        <v>0</v>
      </c>
      <c r="BL16" s="62">
        <v>0</v>
      </c>
      <c r="BM16" s="62">
        <v>0</v>
      </c>
      <c r="BN16" s="62">
        <v>0</v>
      </c>
      <c r="BO16" s="62">
        <v>0</v>
      </c>
      <c r="BP16" s="62">
        <v>0</v>
      </c>
      <c r="BQ16" s="62">
        <v>0</v>
      </c>
      <c r="BR16" s="62">
        <v>0</v>
      </c>
      <c r="BS16" s="62">
        <v>0</v>
      </c>
      <c r="BT16" s="62"/>
      <c r="BU16" s="64">
        <f t="shared" ref="BU16:BU24" si="1">+C16+F16+I16+L16+O16+R16+U16+X16+AA16+AD16+AG16+AJ16+AM16+AP16+AS16+AV16+AY16+BB16+BE16+BH16+BK16+BN16+BQ16</f>
        <v>14107293.039999999</v>
      </c>
      <c r="BV16" s="64">
        <f t="shared" si="0"/>
        <v>0</v>
      </c>
      <c r="BW16" s="64">
        <f t="shared" si="0"/>
        <v>0</v>
      </c>
    </row>
    <row r="17" spans="1:75" x14ac:dyDescent="0.25">
      <c r="A17" s="59">
        <f t="shared" ref="A17:A24" si="2">A16 + 1</f>
        <v>103</v>
      </c>
      <c r="B17" s="63" t="s">
        <v>99</v>
      </c>
      <c r="C17" s="62">
        <v>37799167.170000002</v>
      </c>
      <c r="D17" s="62">
        <v>0</v>
      </c>
      <c r="E17" s="62">
        <v>0</v>
      </c>
      <c r="F17" s="62">
        <v>37000</v>
      </c>
      <c r="G17" s="62">
        <v>0</v>
      </c>
      <c r="H17" s="62">
        <v>0</v>
      </c>
      <c r="I17" s="62">
        <v>17444500</v>
      </c>
      <c r="J17" s="62">
        <v>0</v>
      </c>
      <c r="K17" s="62">
        <v>0</v>
      </c>
      <c r="L17" s="62">
        <v>39707405</v>
      </c>
      <c r="M17" s="62">
        <v>0</v>
      </c>
      <c r="N17" s="62">
        <v>0</v>
      </c>
      <c r="O17" s="62">
        <v>12841857.359999999</v>
      </c>
      <c r="P17" s="62">
        <v>0</v>
      </c>
      <c r="Q17" s="62">
        <v>0</v>
      </c>
      <c r="R17" s="62">
        <v>1768730</v>
      </c>
      <c r="S17" s="62">
        <v>0</v>
      </c>
      <c r="T17" s="62">
        <v>0</v>
      </c>
      <c r="U17" s="62">
        <v>5756440</v>
      </c>
      <c r="V17" s="62">
        <v>0</v>
      </c>
      <c r="W17" s="62">
        <v>0</v>
      </c>
      <c r="X17" s="62">
        <v>557320</v>
      </c>
      <c r="Y17" s="62">
        <v>0</v>
      </c>
      <c r="Z17" s="62">
        <v>0</v>
      </c>
      <c r="AA17" s="62">
        <v>188212491.55000001</v>
      </c>
      <c r="AB17" s="62">
        <v>0</v>
      </c>
      <c r="AC17" s="62">
        <v>0</v>
      </c>
      <c r="AD17" s="62">
        <v>28452033.600000001</v>
      </c>
      <c r="AE17" s="62">
        <v>0</v>
      </c>
      <c r="AF17" s="62">
        <v>0</v>
      </c>
      <c r="AG17" s="62">
        <v>1203100</v>
      </c>
      <c r="AH17" s="62">
        <v>0</v>
      </c>
      <c r="AI17" s="62">
        <v>0</v>
      </c>
      <c r="AJ17" s="62">
        <v>56540955.219999999</v>
      </c>
      <c r="AK17" s="62">
        <v>0</v>
      </c>
      <c r="AL17" s="62">
        <v>0</v>
      </c>
      <c r="AM17" s="62">
        <v>915200</v>
      </c>
      <c r="AN17" s="62">
        <v>0</v>
      </c>
      <c r="AO17" s="62">
        <v>0</v>
      </c>
      <c r="AP17" s="62">
        <v>5959679.3899999997</v>
      </c>
      <c r="AQ17" s="62">
        <v>0</v>
      </c>
      <c r="AR17" s="62">
        <v>0</v>
      </c>
      <c r="AS17" s="62">
        <v>711000</v>
      </c>
      <c r="AT17" s="62">
        <v>0</v>
      </c>
      <c r="AU17" s="62">
        <v>0</v>
      </c>
      <c r="AV17" s="62">
        <v>0</v>
      </c>
      <c r="AW17" s="62">
        <v>0</v>
      </c>
      <c r="AX17" s="62">
        <v>0</v>
      </c>
      <c r="AY17" s="62">
        <v>1149000</v>
      </c>
      <c r="AZ17" s="62">
        <v>0</v>
      </c>
      <c r="BA17" s="62">
        <v>0</v>
      </c>
      <c r="BB17" s="62">
        <v>0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</v>
      </c>
      <c r="BM17" s="62">
        <v>0</v>
      </c>
      <c r="BN17" s="62">
        <v>0</v>
      </c>
      <c r="BO17" s="62">
        <v>0</v>
      </c>
      <c r="BP17" s="62">
        <v>0</v>
      </c>
      <c r="BQ17" s="62">
        <v>0</v>
      </c>
      <c r="BR17" s="62">
        <v>0</v>
      </c>
      <c r="BS17" s="62">
        <v>0</v>
      </c>
      <c r="BT17" s="62"/>
      <c r="BU17" s="64">
        <f t="shared" si="1"/>
        <v>399055879.29000008</v>
      </c>
      <c r="BV17" s="64">
        <f t="shared" si="0"/>
        <v>0</v>
      </c>
      <c r="BW17" s="64">
        <f t="shared" si="0"/>
        <v>0</v>
      </c>
    </row>
    <row r="18" spans="1:75" x14ac:dyDescent="0.25">
      <c r="A18" s="59">
        <f t="shared" si="2"/>
        <v>104</v>
      </c>
      <c r="B18" s="63" t="s">
        <v>21</v>
      </c>
      <c r="C18" s="62">
        <v>7467186.04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52200</v>
      </c>
      <c r="J18" s="62">
        <v>0</v>
      </c>
      <c r="K18" s="62">
        <v>0</v>
      </c>
      <c r="L18" s="62">
        <v>2569000</v>
      </c>
      <c r="M18" s="62">
        <v>0</v>
      </c>
      <c r="N18" s="62">
        <v>0</v>
      </c>
      <c r="O18" s="62">
        <v>5810100</v>
      </c>
      <c r="P18" s="62">
        <v>0</v>
      </c>
      <c r="Q18" s="62">
        <v>0</v>
      </c>
      <c r="R18" s="62">
        <v>152000</v>
      </c>
      <c r="S18" s="62">
        <v>0</v>
      </c>
      <c r="T18" s="62">
        <v>0</v>
      </c>
      <c r="U18" s="62">
        <v>750000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632000</v>
      </c>
      <c r="AB18" s="62">
        <v>0</v>
      </c>
      <c r="AC18" s="62">
        <v>0</v>
      </c>
      <c r="AD18" s="62">
        <v>25755267.25</v>
      </c>
      <c r="AE18" s="62">
        <v>0</v>
      </c>
      <c r="AF18" s="62">
        <v>0</v>
      </c>
      <c r="AG18" s="62">
        <v>1080000</v>
      </c>
      <c r="AH18" s="62">
        <v>0</v>
      </c>
      <c r="AI18" s="62">
        <v>0</v>
      </c>
      <c r="AJ18" s="62">
        <v>7292302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1020000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  <c r="BF18" s="62">
        <v>0</v>
      </c>
      <c r="BG18" s="62">
        <v>0</v>
      </c>
      <c r="BH18" s="62">
        <v>0</v>
      </c>
      <c r="BI18" s="62">
        <v>0</v>
      </c>
      <c r="BJ18" s="62">
        <v>0</v>
      </c>
      <c r="BK18" s="62">
        <v>0</v>
      </c>
      <c r="BL18" s="62">
        <v>0</v>
      </c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/>
      <c r="BU18" s="64">
        <f t="shared" si="1"/>
        <v>52580055.289999999</v>
      </c>
      <c r="BV18" s="64">
        <f t="shared" si="0"/>
        <v>0</v>
      </c>
      <c r="BW18" s="64">
        <f t="shared" si="0"/>
        <v>0</v>
      </c>
    </row>
    <row r="19" spans="1:75" x14ac:dyDescent="0.25">
      <c r="A19" s="59">
        <f t="shared" si="2"/>
        <v>105</v>
      </c>
      <c r="B19" s="63" t="s">
        <v>100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>
        <v>0</v>
      </c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0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0</v>
      </c>
      <c r="BT19" s="62"/>
      <c r="BU19" s="64">
        <f t="shared" si="1"/>
        <v>0</v>
      </c>
      <c r="BV19" s="64">
        <f t="shared" si="0"/>
        <v>0</v>
      </c>
      <c r="BW19" s="64">
        <f t="shared" si="0"/>
        <v>0</v>
      </c>
    </row>
    <row r="20" spans="1:75" x14ac:dyDescent="0.25">
      <c r="A20" s="59">
        <f t="shared" si="2"/>
        <v>106</v>
      </c>
      <c r="B20" s="63" t="s">
        <v>101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0</v>
      </c>
      <c r="BB20" s="62">
        <v>0</v>
      </c>
      <c r="BC20" s="62">
        <v>0</v>
      </c>
      <c r="BD20" s="62">
        <v>0</v>
      </c>
      <c r="BE20" s="62">
        <v>0</v>
      </c>
      <c r="BF20" s="62">
        <v>0</v>
      </c>
      <c r="BG20" s="62">
        <v>0</v>
      </c>
      <c r="BH20" s="62">
        <v>0</v>
      </c>
      <c r="BI20" s="62">
        <v>0</v>
      </c>
      <c r="BJ20" s="62">
        <v>0</v>
      </c>
      <c r="BK20" s="62">
        <v>0</v>
      </c>
      <c r="BL20" s="62">
        <v>0</v>
      </c>
      <c r="BM20" s="62">
        <v>0</v>
      </c>
      <c r="BN20" s="62">
        <v>0</v>
      </c>
      <c r="BO20" s="62">
        <v>0</v>
      </c>
      <c r="BP20" s="62">
        <v>0</v>
      </c>
      <c r="BQ20" s="62">
        <v>0</v>
      </c>
      <c r="BR20" s="62">
        <v>0</v>
      </c>
      <c r="BS20" s="62">
        <v>0</v>
      </c>
      <c r="BT20" s="62"/>
      <c r="BU20" s="64">
        <f t="shared" si="1"/>
        <v>0</v>
      </c>
      <c r="BV20" s="64">
        <f t="shared" si="0"/>
        <v>0</v>
      </c>
      <c r="BW20" s="64">
        <f t="shared" si="0"/>
        <v>0</v>
      </c>
    </row>
    <row r="21" spans="1:75" x14ac:dyDescent="0.25">
      <c r="A21" s="59">
        <f t="shared" si="2"/>
        <v>107</v>
      </c>
      <c r="B21" s="63" t="s">
        <v>102</v>
      </c>
      <c r="C21" s="62">
        <v>5075992.12</v>
      </c>
      <c r="D21" s="62">
        <v>0</v>
      </c>
      <c r="E21" s="62">
        <v>0</v>
      </c>
      <c r="F21" s="62">
        <v>14791.97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1639995.14</v>
      </c>
      <c r="M21" s="62">
        <v>0</v>
      </c>
      <c r="N21" s="62">
        <v>0</v>
      </c>
      <c r="O21" s="62">
        <v>891672.49</v>
      </c>
      <c r="P21" s="62">
        <v>0</v>
      </c>
      <c r="Q21" s="62">
        <v>0</v>
      </c>
      <c r="R21" s="62">
        <v>577359.88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7716.25</v>
      </c>
      <c r="Y21" s="62">
        <v>0</v>
      </c>
      <c r="Z21" s="62">
        <v>0</v>
      </c>
      <c r="AA21" s="62">
        <v>4150464.68</v>
      </c>
      <c r="AB21" s="62">
        <v>0</v>
      </c>
      <c r="AC21" s="62">
        <v>0</v>
      </c>
      <c r="AD21" s="62">
        <v>14743313.689999999</v>
      </c>
      <c r="AE21" s="62">
        <v>0</v>
      </c>
      <c r="AF21" s="62">
        <v>0</v>
      </c>
      <c r="AG21" s="62">
        <v>0</v>
      </c>
      <c r="AH21" s="62">
        <v>0</v>
      </c>
      <c r="AI21" s="62">
        <v>0</v>
      </c>
      <c r="AJ21" s="62">
        <v>606437.02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>
        <v>335179.2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v>0</v>
      </c>
      <c r="AX21" s="62">
        <v>0</v>
      </c>
      <c r="AY21" s="62">
        <v>11102.17</v>
      </c>
      <c r="AZ21" s="62">
        <v>0</v>
      </c>
      <c r="BA21" s="62">
        <v>0</v>
      </c>
      <c r="BB21" s="62">
        <v>0</v>
      </c>
      <c r="BC21" s="62">
        <v>0</v>
      </c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2249978.6800000002</v>
      </c>
      <c r="BL21" s="62">
        <v>0</v>
      </c>
      <c r="BM21" s="62">
        <v>0</v>
      </c>
      <c r="BN21" s="62">
        <v>0</v>
      </c>
      <c r="BO21" s="62">
        <v>0</v>
      </c>
      <c r="BP21" s="62">
        <v>0</v>
      </c>
      <c r="BQ21" s="62">
        <v>0</v>
      </c>
      <c r="BR21" s="62">
        <v>0</v>
      </c>
      <c r="BS21" s="62">
        <v>0</v>
      </c>
      <c r="BT21" s="62"/>
      <c r="BU21" s="64">
        <f t="shared" si="1"/>
        <v>30304003.289999999</v>
      </c>
      <c r="BV21" s="64">
        <f t="shared" si="0"/>
        <v>0</v>
      </c>
      <c r="BW21" s="64">
        <f t="shared" si="0"/>
        <v>0</v>
      </c>
    </row>
    <row r="22" spans="1:75" x14ac:dyDescent="0.25">
      <c r="A22" s="59">
        <f t="shared" si="2"/>
        <v>108</v>
      </c>
      <c r="B22" s="63" t="s">
        <v>103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0</v>
      </c>
      <c r="BL22" s="62">
        <v>0</v>
      </c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/>
      <c r="BU22" s="64">
        <f t="shared" si="1"/>
        <v>0</v>
      </c>
      <c r="BV22" s="64">
        <f t="shared" si="0"/>
        <v>0</v>
      </c>
      <c r="BW22" s="64">
        <f t="shared" si="0"/>
        <v>0</v>
      </c>
    </row>
    <row r="23" spans="1:75" x14ac:dyDescent="0.25">
      <c r="A23" s="59">
        <f t="shared" si="2"/>
        <v>109</v>
      </c>
      <c r="B23" s="63" t="s">
        <v>104</v>
      </c>
      <c r="C23" s="62">
        <v>802000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30000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2000</v>
      </c>
      <c r="V23" s="62">
        <v>0</v>
      </c>
      <c r="W23" s="62">
        <v>0</v>
      </c>
      <c r="X23" s="62">
        <v>10000</v>
      </c>
      <c r="Y23" s="62">
        <v>0</v>
      </c>
      <c r="Z23" s="62">
        <v>0</v>
      </c>
      <c r="AA23" s="62">
        <v>11000</v>
      </c>
      <c r="AB23" s="62">
        <v>0</v>
      </c>
      <c r="AC23" s="62">
        <v>0</v>
      </c>
      <c r="AD23" s="62">
        <v>40000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62">
        <v>41000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107000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0</v>
      </c>
      <c r="BQ23" s="62">
        <v>0</v>
      </c>
      <c r="BR23" s="62">
        <v>0</v>
      </c>
      <c r="BS23" s="62">
        <v>0</v>
      </c>
      <c r="BT23" s="62"/>
      <c r="BU23" s="64">
        <f t="shared" si="1"/>
        <v>1043000</v>
      </c>
      <c r="BV23" s="64">
        <f t="shared" si="0"/>
        <v>0</v>
      </c>
      <c r="BW23" s="64">
        <f t="shared" si="0"/>
        <v>0</v>
      </c>
    </row>
    <row r="24" spans="1:75" x14ac:dyDescent="0.25">
      <c r="A24" s="59">
        <f t="shared" si="2"/>
        <v>110</v>
      </c>
      <c r="B24" s="63" t="s">
        <v>105</v>
      </c>
      <c r="C24" s="62">
        <v>32153123.34</v>
      </c>
      <c r="D24" s="62">
        <v>13235061.08</v>
      </c>
      <c r="E24" s="62">
        <v>0</v>
      </c>
      <c r="F24" s="62">
        <v>0</v>
      </c>
      <c r="G24" s="62">
        <v>0</v>
      </c>
      <c r="H24" s="62">
        <v>0</v>
      </c>
      <c r="I24" s="62">
        <v>143499</v>
      </c>
      <c r="J24" s="62">
        <v>0</v>
      </c>
      <c r="K24" s="62">
        <v>0</v>
      </c>
      <c r="L24" s="62">
        <v>85066</v>
      </c>
      <c r="M24" s="62">
        <v>0</v>
      </c>
      <c r="N24" s="62">
        <v>0</v>
      </c>
      <c r="O24" s="62">
        <v>169430</v>
      </c>
      <c r="P24" s="62">
        <v>0</v>
      </c>
      <c r="Q24" s="62">
        <v>0</v>
      </c>
      <c r="R24" s="62">
        <v>900</v>
      </c>
      <c r="S24" s="62">
        <v>0</v>
      </c>
      <c r="T24" s="62">
        <v>0</v>
      </c>
      <c r="U24" s="62">
        <v>58900</v>
      </c>
      <c r="V24" s="62">
        <v>0</v>
      </c>
      <c r="W24" s="62">
        <v>0</v>
      </c>
      <c r="X24" s="62">
        <v>6010</v>
      </c>
      <c r="Y24" s="62">
        <v>0</v>
      </c>
      <c r="Z24" s="62">
        <v>0</v>
      </c>
      <c r="AA24" s="62">
        <v>400188</v>
      </c>
      <c r="AB24" s="62">
        <v>0</v>
      </c>
      <c r="AC24" s="62">
        <v>0</v>
      </c>
      <c r="AD24" s="62">
        <v>891480</v>
      </c>
      <c r="AE24" s="62">
        <v>0</v>
      </c>
      <c r="AF24" s="62">
        <v>0</v>
      </c>
      <c r="AG24" s="62">
        <v>17960</v>
      </c>
      <c r="AH24" s="62">
        <v>0</v>
      </c>
      <c r="AI24" s="62">
        <v>0</v>
      </c>
      <c r="AJ24" s="62">
        <v>167250</v>
      </c>
      <c r="AK24" s="62">
        <v>0</v>
      </c>
      <c r="AL24" s="62">
        <v>0</v>
      </c>
      <c r="AM24" s="62">
        <v>760</v>
      </c>
      <c r="AN24" s="62">
        <v>0</v>
      </c>
      <c r="AO24" s="62">
        <v>0</v>
      </c>
      <c r="AP24" s="62">
        <v>23091</v>
      </c>
      <c r="AQ24" s="62">
        <v>0</v>
      </c>
      <c r="AR24" s="62">
        <v>0</v>
      </c>
      <c r="AS24" s="62">
        <v>1560</v>
      </c>
      <c r="AT24" s="62">
        <v>0</v>
      </c>
      <c r="AU24" s="62">
        <v>0</v>
      </c>
      <c r="AV24" s="62">
        <v>0</v>
      </c>
      <c r="AW24" s="62">
        <v>0</v>
      </c>
      <c r="AX24" s="62">
        <v>0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105067046.14</v>
      </c>
      <c r="BI24" s="62">
        <v>0</v>
      </c>
      <c r="BJ24" s="62">
        <v>0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62">
        <v>0</v>
      </c>
      <c r="BQ24" s="62">
        <v>0</v>
      </c>
      <c r="BR24" s="62">
        <v>0</v>
      </c>
      <c r="BS24" s="62">
        <v>0</v>
      </c>
      <c r="BT24" s="62"/>
      <c r="BU24" s="64">
        <f t="shared" si="1"/>
        <v>139186263.48000002</v>
      </c>
      <c r="BV24" s="64">
        <f t="shared" si="0"/>
        <v>13235061.08</v>
      </c>
      <c r="BW24" s="64">
        <f t="shared" si="0"/>
        <v>0</v>
      </c>
    </row>
    <row r="25" spans="1:75" s="68" customFormat="1" ht="15.75" thickBot="1" x14ac:dyDescent="0.3">
      <c r="A25" s="65">
        <v>100</v>
      </c>
      <c r="B25" s="66" t="s">
        <v>106</v>
      </c>
      <c r="C25" s="67">
        <f t="shared" ref="C25:BN25" si="3">SUM(C15:C24)</f>
        <v>189391321.06999999</v>
      </c>
      <c r="D25" s="67">
        <f t="shared" si="3"/>
        <v>13235061.08</v>
      </c>
      <c r="E25" s="67">
        <f t="shared" si="3"/>
        <v>0</v>
      </c>
      <c r="F25" s="67">
        <f t="shared" si="3"/>
        <v>51791.97</v>
      </c>
      <c r="G25" s="67">
        <f t="shared" si="3"/>
        <v>0</v>
      </c>
      <c r="H25" s="67">
        <f t="shared" si="3"/>
        <v>0</v>
      </c>
      <c r="I25" s="67">
        <f t="shared" si="3"/>
        <v>58741279.75</v>
      </c>
      <c r="J25" s="67">
        <f t="shared" si="3"/>
        <v>0</v>
      </c>
      <c r="K25" s="67">
        <f t="shared" si="3"/>
        <v>0</v>
      </c>
      <c r="L25" s="67">
        <f t="shared" si="3"/>
        <v>65588447.260000005</v>
      </c>
      <c r="M25" s="67">
        <f t="shared" si="3"/>
        <v>0</v>
      </c>
      <c r="N25" s="67">
        <f t="shared" si="3"/>
        <v>0</v>
      </c>
      <c r="O25" s="67">
        <f t="shared" si="3"/>
        <v>28865402.399999999</v>
      </c>
      <c r="P25" s="67">
        <f t="shared" si="3"/>
        <v>0</v>
      </c>
      <c r="Q25" s="67">
        <f t="shared" si="3"/>
        <v>0</v>
      </c>
      <c r="R25" s="67">
        <f t="shared" si="3"/>
        <v>3079269.33</v>
      </c>
      <c r="S25" s="67">
        <f t="shared" si="3"/>
        <v>0</v>
      </c>
      <c r="T25" s="67">
        <f t="shared" si="3"/>
        <v>0</v>
      </c>
      <c r="U25" s="67">
        <f t="shared" si="3"/>
        <v>8574588.9000000004</v>
      </c>
      <c r="V25" s="67">
        <f t="shared" si="3"/>
        <v>0</v>
      </c>
      <c r="W25" s="67">
        <f t="shared" si="3"/>
        <v>0</v>
      </c>
      <c r="X25" s="67">
        <f t="shared" si="3"/>
        <v>3605048.63</v>
      </c>
      <c r="Y25" s="67">
        <f t="shared" si="3"/>
        <v>0</v>
      </c>
      <c r="Z25" s="67">
        <f t="shared" si="3"/>
        <v>0</v>
      </c>
      <c r="AA25" s="67">
        <f t="shared" si="3"/>
        <v>195926885.02000001</v>
      </c>
      <c r="AB25" s="67">
        <f t="shared" si="3"/>
        <v>0</v>
      </c>
      <c r="AC25" s="67">
        <f t="shared" si="3"/>
        <v>0</v>
      </c>
      <c r="AD25" s="67">
        <f t="shared" si="3"/>
        <v>73544597.030000001</v>
      </c>
      <c r="AE25" s="67">
        <f t="shared" si="3"/>
        <v>0</v>
      </c>
      <c r="AF25" s="67">
        <f t="shared" si="3"/>
        <v>0</v>
      </c>
      <c r="AG25" s="67">
        <f t="shared" si="3"/>
        <v>3488941.54</v>
      </c>
      <c r="AH25" s="67">
        <f t="shared" si="3"/>
        <v>0</v>
      </c>
      <c r="AI25" s="67">
        <f t="shared" si="3"/>
        <v>0</v>
      </c>
      <c r="AJ25" s="67">
        <f t="shared" si="3"/>
        <v>100105651.42</v>
      </c>
      <c r="AK25" s="67">
        <f t="shared" si="3"/>
        <v>0</v>
      </c>
      <c r="AL25" s="67">
        <f t="shared" si="3"/>
        <v>0</v>
      </c>
      <c r="AM25" s="67">
        <f t="shared" si="3"/>
        <v>949888.35</v>
      </c>
      <c r="AN25" s="67">
        <f t="shared" si="3"/>
        <v>0</v>
      </c>
      <c r="AO25" s="67">
        <f t="shared" si="3"/>
        <v>0</v>
      </c>
      <c r="AP25" s="67">
        <f t="shared" si="3"/>
        <v>11484420.299999999</v>
      </c>
      <c r="AQ25" s="67">
        <f t="shared" si="3"/>
        <v>0</v>
      </c>
      <c r="AR25" s="67">
        <f t="shared" si="3"/>
        <v>0</v>
      </c>
      <c r="AS25" s="67">
        <f t="shared" si="3"/>
        <v>1166842.06</v>
      </c>
      <c r="AT25" s="67">
        <f t="shared" si="3"/>
        <v>0</v>
      </c>
      <c r="AU25" s="67">
        <f t="shared" si="3"/>
        <v>0</v>
      </c>
      <c r="AV25" s="67">
        <f t="shared" si="3"/>
        <v>0</v>
      </c>
      <c r="AW25" s="67">
        <f t="shared" si="3"/>
        <v>0</v>
      </c>
      <c r="AX25" s="67">
        <f t="shared" si="3"/>
        <v>0</v>
      </c>
      <c r="AY25" s="67">
        <f t="shared" si="3"/>
        <v>1954069.3699999999</v>
      </c>
      <c r="AZ25" s="67">
        <f t="shared" si="3"/>
        <v>0</v>
      </c>
      <c r="BA25" s="67">
        <f t="shared" si="3"/>
        <v>0</v>
      </c>
      <c r="BB25" s="67">
        <f t="shared" si="3"/>
        <v>0</v>
      </c>
      <c r="BC25" s="67">
        <f t="shared" si="3"/>
        <v>0</v>
      </c>
      <c r="BD25" s="67">
        <f t="shared" si="3"/>
        <v>0</v>
      </c>
      <c r="BE25" s="67">
        <f t="shared" si="3"/>
        <v>0</v>
      </c>
      <c r="BF25" s="67">
        <f t="shared" si="3"/>
        <v>0</v>
      </c>
      <c r="BG25" s="67">
        <f t="shared" si="3"/>
        <v>0</v>
      </c>
      <c r="BH25" s="67">
        <f t="shared" si="3"/>
        <v>105067046.14</v>
      </c>
      <c r="BI25" s="67">
        <f t="shared" si="3"/>
        <v>0</v>
      </c>
      <c r="BJ25" s="67">
        <f t="shared" si="3"/>
        <v>0</v>
      </c>
      <c r="BK25" s="67">
        <f t="shared" si="3"/>
        <v>2249978.6800000002</v>
      </c>
      <c r="BL25" s="67">
        <f t="shared" si="3"/>
        <v>0</v>
      </c>
      <c r="BM25" s="67">
        <f t="shared" si="3"/>
        <v>0</v>
      </c>
      <c r="BN25" s="67">
        <f t="shared" si="3"/>
        <v>0</v>
      </c>
      <c r="BO25" s="67">
        <f t="shared" ref="BO25:BW25" si="4">SUM(BO15:BO24)</f>
        <v>0</v>
      </c>
      <c r="BP25" s="67">
        <f t="shared" si="4"/>
        <v>0</v>
      </c>
      <c r="BQ25" s="67">
        <f t="shared" si="4"/>
        <v>0</v>
      </c>
      <c r="BR25" s="67">
        <f t="shared" si="4"/>
        <v>0</v>
      </c>
      <c r="BS25" s="67">
        <f t="shared" si="4"/>
        <v>0</v>
      </c>
      <c r="BT25" s="67"/>
      <c r="BU25" s="67">
        <f t="shared" si="4"/>
        <v>853835469.22000003</v>
      </c>
      <c r="BV25" s="67">
        <f t="shared" si="4"/>
        <v>13235061.08</v>
      </c>
      <c r="BW25" s="67">
        <f t="shared" si="4"/>
        <v>0</v>
      </c>
    </row>
    <row r="26" spans="1:75" ht="15.75" thickTop="1" x14ac:dyDescent="0.25">
      <c r="A26" s="69"/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</row>
    <row r="27" spans="1:75" x14ac:dyDescent="0.25">
      <c r="A27" s="16"/>
      <c r="B27" s="14" t="s">
        <v>107</v>
      </c>
      <c r="C27" s="17"/>
      <c r="D27" s="12"/>
      <c r="E27" s="12"/>
      <c r="F27" s="12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17"/>
      <c r="S27" s="12"/>
      <c r="T27" s="12"/>
      <c r="U27" s="12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17"/>
      <c r="AH27" s="12"/>
      <c r="AI27" s="12"/>
      <c r="AJ27" s="12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17"/>
      <c r="AW27" s="12"/>
      <c r="AX27" s="12"/>
      <c r="AY27" s="12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17"/>
      <c r="BL27" s="12"/>
      <c r="BM27" s="12"/>
      <c r="BN27" s="12"/>
      <c r="BO27" s="58"/>
      <c r="BP27" s="58"/>
      <c r="BQ27" s="58"/>
      <c r="BR27" s="58"/>
      <c r="BS27" s="58"/>
      <c r="BT27" s="58"/>
      <c r="BU27" s="58"/>
      <c r="BV27" s="58"/>
      <c r="BW27" s="58"/>
    </row>
    <row r="28" spans="1:75" x14ac:dyDescent="0.25">
      <c r="A28" s="59">
        <v>201</v>
      </c>
      <c r="B28" s="63" t="s">
        <v>108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v>0</v>
      </c>
      <c r="AX28" s="62">
        <v>0</v>
      </c>
      <c r="AY28" s="62">
        <v>0</v>
      </c>
      <c r="AZ28" s="62">
        <v>0</v>
      </c>
      <c r="BA28" s="62">
        <v>0</v>
      </c>
      <c r="BB28" s="62">
        <v>0</v>
      </c>
      <c r="BC28" s="62">
        <v>0</v>
      </c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>
        <v>0</v>
      </c>
      <c r="BN28" s="62">
        <v>0</v>
      </c>
      <c r="BO28" s="62">
        <v>0</v>
      </c>
      <c r="BP28" s="62">
        <v>0</v>
      </c>
      <c r="BQ28" s="62">
        <v>0</v>
      </c>
      <c r="BR28" s="62">
        <v>0</v>
      </c>
      <c r="BS28" s="62">
        <v>0</v>
      </c>
      <c r="BT28" s="62"/>
      <c r="BU28" s="64">
        <f>+C28+F28+I28+L28+O28+R28+U28+X28+AA28+AD28+AG28+AJ28+AM28+AP28+AS28+AV28+AY28+BB28+BE28+BH28+BK28+BN28+BQ28</f>
        <v>0</v>
      </c>
      <c r="BV28" s="64">
        <f t="shared" ref="BV28:BW32" si="5">+D28+G28+J28+M28+P28+S28+V28+Y28+AB28+AE28+AH28+AK28+AN28+AQ28+AT28+AW28+AZ28+BC28+BF28+BI28+BL28+BO28+BR28</f>
        <v>0</v>
      </c>
      <c r="BW28" s="64">
        <f t="shared" si="5"/>
        <v>0</v>
      </c>
    </row>
    <row r="29" spans="1:75" x14ac:dyDescent="0.25">
      <c r="A29" s="59">
        <f>A28 + 1</f>
        <v>202</v>
      </c>
      <c r="B29" s="63" t="s">
        <v>109</v>
      </c>
      <c r="C29" s="62">
        <v>28820210.16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19522400</v>
      </c>
      <c r="M29" s="62">
        <v>0</v>
      </c>
      <c r="N29" s="62">
        <v>0</v>
      </c>
      <c r="O29" s="62">
        <v>15713290.85</v>
      </c>
      <c r="P29" s="62">
        <v>0</v>
      </c>
      <c r="Q29" s="62">
        <v>0</v>
      </c>
      <c r="R29" s="62">
        <v>13715000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16759673.4</v>
      </c>
      <c r="Y29" s="62">
        <v>0</v>
      </c>
      <c r="Z29" s="62">
        <v>0</v>
      </c>
      <c r="AA29" s="62">
        <v>38639219</v>
      </c>
      <c r="AB29" s="62">
        <v>0</v>
      </c>
      <c r="AC29" s="62">
        <v>0</v>
      </c>
      <c r="AD29" s="62">
        <v>90207082.790000007</v>
      </c>
      <c r="AE29" s="62">
        <v>0</v>
      </c>
      <c r="AF29" s="62">
        <v>0</v>
      </c>
      <c r="AG29" s="62">
        <v>0</v>
      </c>
      <c r="AH29" s="62">
        <v>0</v>
      </c>
      <c r="AI29" s="62">
        <v>0</v>
      </c>
      <c r="AJ29" s="62">
        <v>5020000</v>
      </c>
      <c r="AK29" s="62">
        <v>0</v>
      </c>
      <c r="AL29" s="62">
        <v>0</v>
      </c>
      <c r="AM29" s="62">
        <v>0</v>
      </c>
      <c r="AN29" s="62">
        <v>0</v>
      </c>
      <c r="AO29" s="62">
        <v>0</v>
      </c>
      <c r="AP29" s="62">
        <v>1030000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0</v>
      </c>
      <c r="BE29" s="62">
        <v>0</v>
      </c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0</v>
      </c>
      <c r="BT29" s="62"/>
      <c r="BU29" s="64">
        <f>+C29+F29+I29+L29+O29+R29+U29+X29+AA29+AD29+AG29+AJ29+AM29+AP29+AS29+AV29+AY29+BB29+BE29+BH29+BK29+BN29+BQ29</f>
        <v>229426876.19999999</v>
      </c>
      <c r="BV29" s="64">
        <f t="shared" si="5"/>
        <v>0</v>
      </c>
      <c r="BW29" s="64">
        <f t="shared" si="5"/>
        <v>0</v>
      </c>
    </row>
    <row r="30" spans="1:75" x14ac:dyDescent="0.25">
      <c r="A30" s="59">
        <f>A29 + 1</f>
        <v>203</v>
      </c>
      <c r="B30" s="63" t="s">
        <v>110</v>
      </c>
      <c r="C30" s="62">
        <v>125000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1500000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773537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2">
        <v>0</v>
      </c>
      <c r="AM30" s="62">
        <v>0</v>
      </c>
      <c r="AN30" s="62">
        <v>0</v>
      </c>
      <c r="AO30" s="62">
        <v>0</v>
      </c>
      <c r="AP30" s="62">
        <v>1000000</v>
      </c>
      <c r="AQ30" s="62">
        <v>0</v>
      </c>
      <c r="AR30" s="62">
        <v>0</v>
      </c>
      <c r="AS30" s="62">
        <v>260000</v>
      </c>
      <c r="AT30" s="62">
        <v>0</v>
      </c>
      <c r="AU30" s="62">
        <v>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0</v>
      </c>
      <c r="BC30" s="62">
        <v>0</v>
      </c>
      <c r="BD30" s="62">
        <v>0</v>
      </c>
      <c r="BE30" s="62">
        <v>0</v>
      </c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>
        <v>0</v>
      </c>
      <c r="BN30" s="62">
        <v>0</v>
      </c>
      <c r="BO30" s="62">
        <v>0</v>
      </c>
      <c r="BP30" s="62">
        <v>0</v>
      </c>
      <c r="BQ30" s="62">
        <v>0</v>
      </c>
      <c r="BR30" s="62">
        <v>0</v>
      </c>
      <c r="BS30" s="62">
        <v>0</v>
      </c>
      <c r="BT30" s="62"/>
      <c r="BU30" s="64">
        <f>+C30+F30+I30+L30+O30+R30+U30+X30+AA30+AD30+AG30+AJ30+AM30+AP30+AS30+AV30+AY30+BB30+BE30+BH30+BK30+BN30+BQ30</f>
        <v>3658537</v>
      </c>
      <c r="BV30" s="64">
        <f t="shared" si="5"/>
        <v>0</v>
      </c>
      <c r="BW30" s="64">
        <f t="shared" si="5"/>
        <v>0</v>
      </c>
    </row>
    <row r="31" spans="1:75" x14ac:dyDescent="0.25">
      <c r="A31" s="59">
        <f>A30 + 1</f>
        <v>204</v>
      </c>
      <c r="B31" s="63" t="s">
        <v>111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  <c r="AJ31" s="62">
        <v>0</v>
      </c>
      <c r="AK31" s="62">
        <v>0</v>
      </c>
      <c r="AL31" s="62">
        <v>0</v>
      </c>
      <c r="AM31" s="62">
        <v>0</v>
      </c>
      <c r="AN31" s="62">
        <v>0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62">
        <v>0</v>
      </c>
      <c r="BB31" s="62">
        <v>0</v>
      </c>
      <c r="BC31" s="62">
        <v>0</v>
      </c>
      <c r="BD31" s="62">
        <v>0</v>
      </c>
      <c r="BE31" s="62">
        <v>0</v>
      </c>
      <c r="BF31" s="62">
        <v>0</v>
      </c>
      <c r="BG31" s="62">
        <v>0</v>
      </c>
      <c r="BH31" s="62">
        <v>0</v>
      </c>
      <c r="BI31" s="62">
        <v>0</v>
      </c>
      <c r="BJ31" s="62">
        <v>0</v>
      </c>
      <c r="BK31" s="62">
        <v>0</v>
      </c>
      <c r="BL31" s="62">
        <v>0</v>
      </c>
      <c r="BM31" s="62">
        <v>0</v>
      </c>
      <c r="BN31" s="62">
        <v>0</v>
      </c>
      <c r="BO31" s="62">
        <v>0</v>
      </c>
      <c r="BP31" s="62">
        <v>0</v>
      </c>
      <c r="BQ31" s="62">
        <v>0</v>
      </c>
      <c r="BR31" s="62">
        <v>0</v>
      </c>
      <c r="BS31" s="62">
        <v>0</v>
      </c>
      <c r="BT31" s="62"/>
      <c r="BU31" s="64">
        <f>+C31+F31+I31+L31+O31+R31+U31+X31+AA31+AD31+AG31+AJ31+AM31+AP31+AS31+AV31+AY31+BB31+BE31+BH31+BK31+BN31+BQ31</f>
        <v>0</v>
      </c>
      <c r="BV31" s="64">
        <f t="shared" si="5"/>
        <v>0</v>
      </c>
      <c r="BW31" s="64">
        <f t="shared" si="5"/>
        <v>0</v>
      </c>
    </row>
    <row r="32" spans="1:75" x14ac:dyDescent="0.25">
      <c r="A32" s="59">
        <f>A31 + 1</f>
        <v>205</v>
      </c>
      <c r="B32" s="63" t="s">
        <v>112</v>
      </c>
      <c r="C32" s="62">
        <v>5000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200000</v>
      </c>
      <c r="AT32" s="62">
        <v>200000</v>
      </c>
      <c r="AU32" s="62">
        <v>0</v>
      </c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43377.46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62">
        <v>0</v>
      </c>
      <c r="BO32" s="62">
        <v>0</v>
      </c>
      <c r="BP32" s="62">
        <v>0</v>
      </c>
      <c r="BQ32" s="62">
        <v>0</v>
      </c>
      <c r="BR32" s="62">
        <v>0</v>
      </c>
      <c r="BS32" s="62">
        <v>0</v>
      </c>
      <c r="BT32" s="62"/>
      <c r="BU32" s="64">
        <f>+C32+F32+I32+L32+O32+R32+U32+X32+AA32+AD32+AG32+AJ32+AM32+AP32+AS32+AV32+AY32+BB32+BE32+BH32+BK32+BN32+BQ32</f>
        <v>248377.46</v>
      </c>
      <c r="BV32" s="64">
        <f t="shared" si="5"/>
        <v>200000</v>
      </c>
      <c r="BW32" s="64">
        <f t="shared" si="5"/>
        <v>0</v>
      </c>
    </row>
    <row r="33" spans="1:75" s="68" customFormat="1" ht="15.75" thickBot="1" x14ac:dyDescent="0.3">
      <c r="A33" s="65">
        <v>200</v>
      </c>
      <c r="B33" s="66" t="s">
        <v>113</v>
      </c>
      <c r="C33" s="67">
        <f t="shared" ref="C33:BN33" si="6">SUM(C28:C32)</f>
        <v>28950210.16</v>
      </c>
      <c r="D33" s="67">
        <f t="shared" si="6"/>
        <v>0</v>
      </c>
      <c r="E33" s="67">
        <f t="shared" si="6"/>
        <v>0</v>
      </c>
      <c r="F33" s="67">
        <f t="shared" si="6"/>
        <v>0</v>
      </c>
      <c r="G33" s="67">
        <f t="shared" si="6"/>
        <v>0</v>
      </c>
      <c r="H33" s="67">
        <f t="shared" si="6"/>
        <v>0</v>
      </c>
      <c r="I33" s="67">
        <f t="shared" si="6"/>
        <v>0</v>
      </c>
      <c r="J33" s="67">
        <f t="shared" si="6"/>
        <v>0</v>
      </c>
      <c r="K33" s="67">
        <f t="shared" si="6"/>
        <v>0</v>
      </c>
      <c r="L33" s="67">
        <f t="shared" si="6"/>
        <v>19522400</v>
      </c>
      <c r="M33" s="67">
        <f t="shared" si="6"/>
        <v>0</v>
      </c>
      <c r="N33" s="67">
        <f t="shared" si="6"/>
        <v>0</v>
      </c>
      <c r="O33" s="67">
        <f t="shared" si="6"/>
        <v>17213290.850000001</v>
      </c>
      <c r="P33" s="67">
        <f t="shared" si="6"/>
        <v>0</v>
      </c>
      <c r="Q33" s="67">
        <f t="shared" si="6"/>
        <v>0</v>
      </c>
      <c r="R33" s="67">
        <f t="shared" si="6"/>
        <v>13715000</v>
      </c>
      <c r="S33" s="67">
        <f t="shared" si="6"/>
        <v>0</v>
      </c>
      <c r="T33" s="67">
        <f t="shared" si="6"/>
        <v>0</v>
      </c>
      <c r="U33" s="67">
        <f t="shared" si="6"/>
        <v>0</v>
      </c>
      <c r="V33" s="67">
        <f t="shared" si="6"/>
        <v>0</v>
      </c>
      <c r="W33" s="67">
        <f t="shared" si="6"/>
        <v>0</v>
      </c>
      <c r="X33" s="67">
        <f t="shared" si="6"/>
        <v>16759673.4</v>
      </c>
      <c r="Y33" s="67">
        <f t="shared" si="6"/>
        <v>0</v>
      </c>
      <c r="Z33" s="67">
        <f t="shared" si="6"/>
        <v>0</v>
      </c>
      <c r="AA33" s="67">
        <f t="shared" si="6"/>
        <v>38639219</v>
      </c>
      <c r="AB33" s="67">
        <f t="shared" si="6"/>
        <v>0</v>
      </c>
      <c r="AC33" s="67">
        <f t="shared" si="6"/>
        <v>0</v>
      </c>
      <c r="AD33" s="67">
        <f t="shared" si="6"/>
        <v>90980619.790000007</v>
      </c>
      <c r="AE33" s="67">
        <f t="shared" si="6"/>
        <v>0</v>
      </c>
      <c r="AF33" s="67">
        <f t="shared" si="6"/>
        <v>0</v>
      </c>
      <c r="AG33" s="67">
        <f t="shared" si="6"/>
        <v>0</v>
      </c>
      <c r="AH33" s="67">
        <f t="shared" si="6"/>
        <v>0</v>
      </c>
      <c r="AI33" s="67">
        <f t="shared" si="6"/>
        <v>0</v>
      </c>
      <c r="AJ33" s="67">
        <f t="shared" si="6"/>
        <v>5020000</v>
      </c>
      <c r="AK33" s="67">
        <f t="shared" si="6"/>
        <v>0</v>
      </c>
      <c r="AL33" s="67">
        <f t="shared" si="6"/>
        <v>0</v>
      </c>
      <c r="AM33" s="67">
        <f t="shared" si="6"/>
        <v>0</v>
      </c>
      <c r="AN33" s="67">
        <f t="shared" si="6"/>
        <v>0</v>
      </c>
      <c r="AO33" s="67">
        <f t="shared" si="6"/>
        <v>0</v>
      </c>
      <c r="AP33" s="67">
        <f t="shared" si="6"/>
        <v>2030000</v>
      </c>
      <c r="AQ33" s="67">
        <f t="shared" si="6"/>
        <v>0</v>
      </c>
      <c r="AR33" s="67">
        <f t="shared" si="6"/>
        <v>0</v>
      </c>
      <c r="AS33" s="67">
        <f t="shared" si="6"/>
        <v>460000</v>
      </c>
      <c r="AT33" s="67">
        <f t="shared" si="6"/>
        <v>200000</v>
      </c>
      <c r="AU33" s="67">
        <f t="shared" si="6"/>
        <v>0</v>
      </c>
      <c r="AV33" s="67">
        <f t="shared" si="6"/>
        <v>0</v>
      </c>
      <c r="AW33" s="67">
        <f t="shared" si="6"/>
        <v>0</v>
      </c>
      <c r="AX33" s="67">
        <f t="shared" si="6"/>
        <v>0</v>
      </c>
      <c r="AY33" s="67">
        <f t="shared" si="6"/>
        <v>0</v>
      </c>
      <c r="AZ33" s="67">
        <f t="shared" si="6"/>
        <v>0</v>
      </c>
      <c r="BA33" s="67">
        <f t="shared" si="6"/>
        <v>0</v>
      </c>
      <c r="BB33" s="67">
        <f t="shared" si="6"/>
        <v>0</v>
      </c>
      <c r="BC33" s="67">
        <f t="shared" si="6"/>
        <v>0</v>
      </c>
      <c r="BD33" s="67">
        <f t="shared" si="6"/>
        <v>0</v>
      </c>
      <c r="BE33" s="67">
        <f t="shared" si="6"/>
        <v>0</v>
      </c>
      <c r="BF33" s="67">
        <f t="shared" si="6"/>
        <v>0</v>
      </c>
      <c r="BG33" s="67">
        <f t="shared" si="6"/>
        <v>0</v>
      </c>
      <c r="BH33" s="67">
        <f t="shared" si="6"/>
        <v>43377.46</v>
      </c>
      <c r="BI33" s="67">
        <f t="shared" si="6"/>
        <v>0</v>
      </c>
      <c r="BJ33" s="67">
        <f t="shared" si="6"/>
        <v>0</v>
      </c>
      <c r="BK33" s="67">
        <f t="shared" si="6"/>
        <v>0</v>
      </c>
      <c r="BL33" s="67">
        <f t="shared" si="6"/>
        <v>0</v>
      </c>
      <c r="BM33" s="67">
        <f t="shared" si="6"/>
        <v>0</v>
      </c>
      <c r="BN33" s="67">
        <f t="shared" si="6"/>
        <v>0</v>
      </c>
      <c r="BO33" s="67">
        <f t="shared" ref="BO33:BW33" si="7">SUM(BO28:BO32)</f>
        <v>0</v>
      </c>
      <c r="BP33" s="67">
        <f t="shared" si="7"/>
        <v>0</v>
      </c>
      <c r="BQ33" s="67">
        <f t="shared" si="7"/>
        <v>0</v>
      </c>
      <c r="BR33" s="67">
        <f t="shared" si="7"/>
        <v>0</v>
      </c>
      <c r="BS33" s="67">
        <f t="shared" si="7"/>
        <v>0</v>
      </c>
      <c r="BT33" s="67"/>
      <c r="BU33" s="67">
        <f t="shared" si="7"/>
        <v>233333790.66</v>
      </c>
      <c r="BV33" s="67">
        <f t="shared" si="7"/>
        <v>200000</v>
      </c>
      <c r="BW33" s="67">
        <f t="shared" si="7"/>
        <v>0</v>
      </c>
    </row>
    <row r="34" spans="1:75" ht="15.75" thickTop="1" x14ac:dyDescent="0.25">
      <c r="A34" s="69"/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</row>
    <row r="35" spans="1:75" x14ac:dyDescent="0.25">
      <c r="A35" s="16"/>
      <c r="B35" s="14" t="s">
        <v>114</v>
      </c>
      <c r="C35" s="17"/>
      <c r="D35" s="12"/>
      <c r="E35" s="12"/>
      <c r="F35" s="12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17"/>
      <c r="S35" s="12"/>
      <c r="T35" s="12"/>
      <c r="U35" s="12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17"/>
      <c r="AH35" s="12"/>
      <c r="AI35" s="12"/>
      <c r="AJ35" s="12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17"/>
      <c r="AW35" s="12"/>
      <c r="AX35" s="12"/>
      <c r="AY35" s="12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17"/>
      <c r="BL35" s="12"/>
      <c r="BM35" s="12"/>
      <c r="BN35" s="12"/>
      <c r="BO35" s="58"/>
      <c r="BP35" s="58"/>
      <c r="BQ35" s="58"/>
      <c r="BR35" s="58"/>
      <c r="BS35" s="58"/>
      <c r="BT35" s="58"/>
      <c r="BU35" s="58"/>
      <c r="BV35" s="58"/>
      <c r="BW35" s="58"/>
    </row>
    <row r="36" spans="1:75" x14ac:dyDescent="0.25">
      <c r="A36" s="59">
        <v>301</v>
      </c>
      <c r="B36" s="63" t="s">
        <v>115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>
        <v>0</v>
      </c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0</v>
      </c>
      <c r="AE36" s="62">
        <v>0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0</v>
      </c>
      <c r="AW36" s="62">
        <v>0</v>
      </c>
      <c r="AX36" s="62">
        <v>0</v>
      </c>
      <c r="AY36" s="62">
        <v>0</v>
      </c>
      <c r="AZ36" s="62">
        <v>0</v>
      </c>
      <c r="BA36" s="62">
        <v>0</v>
      </c>
      <c r="BB36" s="62">
        <v>0</v>
      </c>
      <c r="BC36" s="62">
        <v>0</v>
      </c>
      <c r="BD36" s="62">
        <v>0</v>
      </c>
      <c r="BE36" s="62">
        <v>0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/>
      <c r="BU36" s="64">
        <f>+C36+F36+I36+L36+O36+R36+U36+X36+AA36+AD36+AG36+AJ36+AM36+AP36+AS36+AV36+AY36+BB36+BE36+BH36+BK36+BN36+BQ36</f>
        <v>0</v>
      </c>
      <c r="BV36" s="64">
        <f t="shared" ref="BV36:BW39" si="8">+D36+G36+J36+M36+P36+S36+V36+Y36+AB36+AE36+AH36+AK36+AN36+AQ36+AT36+AW36+AZ36+BC36+BF36+BI36+BL36+BO36+BR36</f>
        <v>0</v>
      </c>
      <c r="BW36" s="64">
        <f t="shared" si="8"/>
        <v>0</v>
      </c>
    </row>
    <row r="37" spans="1:75" x14ac:dyDescent="0.25">
      <c r="A37" s="59">
        <f>A36 + 1</f>
        <v>302</v>
      </c>
      <c r="B37" s="63" t="s">
        <v>116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0</v>
      </c>
      <c r="AA37" s="62">
        <v>0</v>
      </c>
      <c r="AB37" s="62">
        <v>0</v>
      </c>
      <c r="AC37" s="62">
        <v>0</v>
      </c>
      <c r="AD37" s="62">
        <v>0</v>
      </c>
      <c r="AE37" s="62">
        <v>0</v>
      </c>
      <c r="AF37" s="62">
        <v>0</v>
      </c>
      <c r="AG37" s="62">
        <v>0</v>
      </c>
      <c r="AH37" s="62">
        <v>0</v>
      </c>
      <c r="AI37" s="62">
        <v>0</v>
      </c>
      <c r="AJ37" s="62">
        <v>0</v>
      </c>
      <c r="AK37" s="62">
        <v>0</v>
      </c>
      <c r="AL37" s="62">
        <v>0</v>
      </c>
      <c r="AM37" s="62">
        <v>0</v>
      </c>
      <c r="AN37" s="62">
        <v>0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v>0</v>
      </c>
      <c r="AX37" s="62">
        <v>0</v>
      </c>
      <c r="AY37" s="62">
        <v>0</v>
      </c>
      <c r="AZ37" s="62">
        <v>0</v>
      </c>
      <c r="BA37" s="62">
        <v>0</v>
      </c>
      <c r="BB37" s="62">
        <v>0</v>
      </c>
      <c r="BC37" s="62">
        <v>0</v>
      </c>
      <c r="BD37" s="62">
        <v>0</v>
      </c>
      <c r="BE37" s="62">
        <v>0</v>
      </c>
      <c r="BF37" s="62">
        <v>0</v>
      </c>
      <c r="BG37" s="62">
        <v>0</v>
      </c>
      <c r="BH37" s="62">
        <v>0</v>
      </c>
      <c r="BI37" s="62">
        <v>0</v>
      </c>
      <c r="BJ37" s="62">
        <v>0</v>
      </c>
      <c r="BK37" s="62">
        <v>0</v>
      </c>
      <c r="BL37" s="62">
        <v>0</v>
      </c>
      <c r="BM37" s="62">
        <v>0</v>
      </c>
      <c r="BN37" s="62">
        <v>0</v>
      </c>
      <c r="BO37" s="62">
        <v>0</v>
      </c>
      <c r="BP37" s="62">
        <v>0</v>
      </c>
      <c r="BQ37" s="62">
        <v>0</v>
      </c>
      <c r="BR37" s="62">
        <v>0</v>
      </c>
      <c r="BS37" s="62">
        <v>0</v>
      </c>
      <c r="BT37" s="62"/>
      <c r="BU37" s="64">
        <f>+C37+F37+I37+L37+O37+R37+U37+X37+AA37+AD37+AG37+AJ37+AM37+AP37+AS37+AV37+AY37+BB37+BE37+BH37+BK37+BN37+BQ37</f>
        <v>0</v>
      </c>
      <c r="BV37" s="64">
        <f t="shared" si="8"/>
        <v>0</v>
      </c>
      <c r="BW37" s="64">
        <f t="shared" si="8"/>
        <v>0</v>
      </c>
    </row>
    <row r="38" spans="1:75" x14ac:dyDescent="0.25">
      <c r="A38" s="59">
        <f>A37 + 1</f>
        <v>303</v>
      </c>
      <c r="B38" s="63" t="s">
        <v>117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62">
        <v>0</v>
      </c>
      <c r="AD38" s="62">
        <v>0</v>
      </c>
      <c r="AE38" s="62">
        <v>0</v>
      </c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v>0</v>
      </c>
      <c r="AX38" s="62">
        <v>0</v>
      </c>
      <c r="AY38" s="62">
        <v>0</v>
      </c>
      <c r="AZ38" s="62">
        <v>0</v>
      </c>
      <c r="BA38" s="62">
        <v>0</v>
      </c>
      <c r="BB38" s="62">
        <v>0</v>
      </c>
      <c r="BC38" s="62">
        <v>0</v>
      </c>
      <c r="BD38" s="62">
        <v>0</v>
      </c>
      <c r="BE38" s="62">
        <v>0</v>
      </c>
      <c r="BF38" s="62">
        <v>0</v>
      </c>
      <c r="BG38" s="62">
        <v>0</v>
      </c>
      <c r="BH38" s="62">
        <v>0</v>
      </c>
      <c r="BI38" s="62">
        <v>0</v>
      </c>
      <c r="BJ38" s="62">
        <v>0</v>
      </c>
      <c r="BK38" s="62">
        <v>0</v>
      </c>
      <c r="BL38" s="62">
        <v>0</v>
      </c>
      <c r="BM38" s="62">
        <v>0</v>
      </c>
      <c r="BN38" s="62">
        <v>0</v>
      </c>
      <c r="BO38" s="62">
        <v>0</v>
      </c>
      <c r="BP38" s="62">
        <v>0</v>
      </c>
      <c r="BQ38" s="62">
        <v>0</v>
      </c>
      <c r="BR38" s="62">
        <v>0</v>
      </c>
      <c r="BS38" s="62">
        <v>0</v>
      </c>
      <c r="BT38" s="62"/>
      <c r="BU38" s="64">
        <f>+C38+F38+I38+L38+O38+R38+U38+X38+AA38+AD38+AG38+AJ38+AM38+AP38+AS38+AV38+AY38+BB38+BE38+BH38+BK38+BN38+BQ38</f>
        <v>0</v>
      </c>
      <c r="BV38" s="64">
        <f t="shared" si="8"/>
        <v>0</v>
      </c>
      <c r="BW38" s="64">
        <f t="shared" si="8"/>
        <v>0</v>
      </c>
    </row>
    <row r="39" spans="1:75" x14ac:dyDescent="0.25">
      <c r="A39" s="59">
        <f>A38 + 1</f>
        <v>304</v>
      </c>
      <c r="B39" s="63" t="s">
        <v>118</v>
      </c>
      <c r="C39" s="62">
        <v>100000000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2">
        <v>0</v>
      </c>
      <c r="AL39" s="62">
        <v>0</v>
      </c>
      <c r="AM39" s="62">
        <v>0</v>
      </c>
      <c r="AN39" s="62"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0</v>
      </c>
      <c r="BR39" s="62">
        <v>0</v>
      </c>
      <c r="BS39" s="62">
        <v>0</v>
      </c>
      <c r="BT39" s="62"/>
      <c r="BU39" s="64">
        <f>+C39+F39+I39+L39+O39+R39+U39+X39+AA39+AD39+AG39+AJ39+AM39+AP39+AS39+AV39+AY39+BB39+BE39+BH39+BK39+BN39+BQ39</f>
        <v>100000000</v>
      </c>
      <c r="BV39" s="64">
        <f t="shared" si="8"/>
        <v>0</v>
      </c>
      <c r="BW39" s="64">
        <f t="shared" si="8"/>
        <v>0</v>
      </c>
    </row>
    <row r="40" spans="1:75" s="68" customFormat="1" ht="15.75" thickBot="1" x14ac:dyDescent="0.3">
      <c r="A40" s="65">
        <v>300</v>
      </c>
      <c r="B40" s="66" t="s">
        <v>119</v>
      </c>
      <c r="C40" s="67">
        <f t="shared" ref="C40:BN40" si="9">SUM(C36:C39)</f>
        <v>100000000</v>
      </c>
      <c r="D40" s="67">
        <f t="shared" si="9"/>
        <v>0</v>
      </c>
      <c r="E40" s="67">
        <f t="shared" si="9"/>
        <v>0</v>
      </c>
      <c r="F40" s="67">
        <f t="shared" si="9"/>
        <v>0</v>
      </c>
      <c r="G40" s="67">
        <f t="shared" si="9"/>
        <v>0</v>
      </c>
      <c r="H40" s="67">
        <f t="shared" si="9"/>
        <v>0</v>
      </c>
      <c r="I40" s="67">
        <f t="shared" si="9"/>
        <v>0</v>
      </c>
      <c r="J40" s="67">
        <f t="shared" si="9"/>
        <v>0</v>
      </c>
      <c r="K40" s="67">
        <f t="shared" si="9"/>
        <v>0</v>
      </c>
      <c r="L40" s="67">
        <f t="shared" si="9"/>
        <v>0</v>
      </c>
      <c r="M40" s="67">
        <f t="shared" si="9"/>
        <v>0</v>
      </c>
      <c r="N40" s="67">
        <f t="shared" si="9"/>
        <v>0</v>
      </c>
      <c r="O40" s="67">
        <f t="shared" si="9"/>
        <v>0</v>
      </c>
      <c r="P40" s="67">
        <f t="shared" si="9"/>
        <v>0</v>
      </c>
      <c r="Q40" s="67">
        <f t="shared" si="9"/>
        <v>0</v>
      </c>
      <c r="R40" s="67">
        <f t="shared" si="9"/>
        <v>0</v>
      </c>
      <c r="S40" s="67">
        <f t="shared" si="9"/>
        <v>0</v>
      </c>
      <c r="T40" s="67">
        <f t="shared" si="9"/>
        <v>0</v>
      </c>
      <c r="U40" s="67">
        <f t="shared" si="9"/>
        <v>0</v>
      </c>
      <c r="V40" s="67">
        <f t="shared" si="9"/>
        <v>0</v>
      </c>
      <c r="W40" s="67">
        <f t="shared" si="9"/>
        <v>0</v>
      </c>
      <c r="X40" s="67">
        <f t="shared" si="9"/>
        <v>0</v>
      </c>
      <c r="Y40" s="67">
        <f t="shared" si="9"/>
        <v>0</v>
      </c>
      <c r="Z40" s="67">
        <f t="shared" si="9"/>
        <v>0</v>
      </c>
      <c r="AA40" s="67">
        <f t="shared" si="9"/>
        <v>0</v>
      </c>
      <c r="AB40" s="67">
        <f t="shared" si="9"/>
        <v>0</v>
      </c>
      <c r="AC40" s="67">
        <f t="shared" si="9"/>
        <v>0</v>
      </c>
      <c r="AD40" s="67">
        <f t="shared" si="9"/>
        <v>0</v>
      </c>
      <c r="AE40" s="67">
        <f t="shared" si="9"/>
        <v>0</v>
      </c>
      <c r="AF40" s="67">
        <f t="shared" si="9"/>
        <v>0</v>
      </c>
      <c r="AG40" s="67">
        <f t="shared" si="9"/>
        <v>0</v>
      </c>
      <c r="AH40" s="67">
        <f t="shared" si="9"/>
        <v>0</v>
      </c>
      <c r="AI40" s="67">
        <f t="shared" si="9"/>
        <v>0</v>
      </c>
      <c r="AJ40" s="67">
        <f t="shared" si="9"/>
        <v>0</v>
      </c>
      <c r="AK40" s="67">
        <f t="shared" si="9"/>
        <v>0</v>
      </c>
      <c r="AL40" s="67">
        <f t="shared" si="9"/>
        <v>0</v>
      </c>
      <c r="AM40" s="67">
        <f t="shared" si="9"/>
        <v>0</v>
      </c>
      <c r="AN40" s="67">
        <f t="shared" si="9"/>
        <v>0</v>
      </c>
      <c r="AO40" s="67">
        <f t="shared" si="9"/>
        <v>0</v>
      </c>
      <c r="AP40" s="67">
        <f t="shared" si="9"/>
        <v>0</v>
      </c>
      <c r="AQ40" s="67">
        <f t="shared" si="9"/>
        <v>0</v>
      </c>
      <c r="AR40" s="67">
        <f t="shared" si="9"/>
        <v>0</v>
      </c>
      <c r="AS40" s="67">
        <f t="shared" si="9"/>
        <v>0</v>
      </c>
      <c r="AT40" s="67">
        <f t="shared" si="9"/>
        <v>0</v>
      </c>
      <c r="AU40" s="67">
        <f t="shared" si="9"/>
        <v>0</v>
      </c>
      <c r="AV40" s="67">
        <f t="shared" si="9"/>
        <v>0</v>
      </c>
      <c r="AW40" s="67">
        <f t="shared" si="9"/>
        <v>0</v>
      </c>
      <c r="AX40" s="67">
        <f t="shared" si="9"/>
        <v>0</v>
      </c>
      <c r="AY40" s="67">
        <f t="shared" si="9"/>
        <v>0</v>
      </c>
      <c r="AZ40" s="67">
        <f t="shared" si="9"/>
        <v>0</v>
      </c>
      <c r="BA40" s="67">
        <f t="shared" si="9"/>
        <v>0</v>
      </c>
      <c r="BB40" s="67">
        <f t="shared" si="9"/>
        <v>0</v>
      </c>
      <c r="BC40" s="67">
        <f t="shared" si="9"/>
        <v>0</v>
      </c>
      <c r="BD40" s="67">
        <f t="shared" si="9"/>
        <v>0</v>
      </c>
      <c r="BE40" s="67">
        <f t="shared" si="9"/>
        <v>0</v>
      </c>
      <c r="BF40" s="67">
        <f t="shared" si="9"/>
        <v>0</v>
      </c>
      <c r="BG40" s="67">
        <f t="shared" si="9"/>
        <v>0</v>
      </c>
      <c r="BH40" s="67">
        <f t="shared" si="9"/>
        <v>0</v>
      </c>
      <c r="BI40" s="67">
        <f t="shared" si="9"/>
        <v>0</v>
      </c>
      <c r="BJ40" s="67">
        <f t="shared" si="9"/>
        <v>0</v>
      </c>
      <c r="BK40" s="67">
        <f t="shared" si="9"/>
        <v>0</v>
      </c>
      <c r="BL40" s="67">
        <f t="shared" si="9"/>
        <v>0</v>
      </c>
      <c r="BM40" s="67">
        <f t="shared" si="9"/>
        <v>0</v>
      </c>
      <c r="BN40" s="67">
        <f t="shared" si="9"/>
        <v>0</v>
      </c>
      <c r="BO40" s="67">
        <f t="shared" ref="BO40:BW40" si="10">SUM(BO36:BO39)</f>
        <v>0</v>
      </c>
      <c r="BP40" s="67">
        <f t="shared" si="10"/>
        <v>0</v>
      </c>
      <c r="BQ40" s="67">
        <f t="shared" si="10"/>
        <v>0</v>
      </c>
      <c r="BR40" s="67">
        <f t="shared" si="10"/>
        <v>0</v>
      </c>
      <c r="BS40" s="67">
        <f t="shared" si="10"/>
        <v>0</v>
      </c>
      <c r="BT40" s="67"/>
      <c r="BU40" s="67">
        <f t="shared" si="10"/>
        <v>100000000</v>
      </c>
      <c r="BV40" s="67">
        <f t="shared" si="10"/>
        <v>0</v>
      </c>
      <c r="BW40" s="67">
        <f t="shared" si="10"/>
        <v>0</v>
      </c>
    </row>
    <row r="41" spans="1:75" ht="15.75" thickTop="1" x14ac:dyDescent="0.25">
      <c r="A41" s="72"/>
      <c r="B41" s="73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</row>
    <row r="42" spans="1:75" x14ac:dyDescent="0.25">
      <c r="A42" s="16"/>
      <c r="B42" s="14" t="s">
        <v>120</v>
      </c>
      <c r="C42" s="17"/>
      <c r="D42" s="12"/>
      <c r="E42" s="12"/>
      <c r="F42" s="12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17"/>
      <c r="S42" s="12"/>
      <c r="T42" s="12"/>
      <c r="U42" s="12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17"/>
      <c r="AH42" s="12"/>
      <c r="AI42" s="12"/>
      <c r="AJ42" s="12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17"/>
      <c r="AW42" s="12"/>
      <c r="AX42" s="12"/>
      <c r="AY42" s="12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17"/>
      <c r="BL42" s="12"/>
      <c r="BM42" s="12"/>
      <c r="BN42" s="12"/>
      <c r="BO42" s="58"/>
      <c r="BP42" s="58"/>
      <c r="BQ42" s="58"/>
      <c r="BR42" s="58"/>
      <c r="BS42" s="58"/>
      <c r="BT42" s="58"/>
      <c r="BU42" s="58"/>
      <c r="BV42" s="58"/>
      <c r="BW42" s="58"/>
    </row>
    <row r="43" spans="1:75" x14ac:dyDescent="0.25">
      <c r="A43" s="59">
        <v>401</v>
      </c>
      <c r="B43" s="63" t="s">
        <v>121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  <c r="T43" s="62">
        <v>0</v>
      </c>
      <c r="U43" s="62">
        <v>0</v>
      </c>
      <c r="V43" s="62">
        <v>0</v>
      </c>
      <c r="W43" s="62">
        <v>0</v>
      </c>
      <c r="X43" s="62">
        <v>0</v>
      </c>
      <c r="Y43" s="62">
        <v>0</v>
      </c>
      <c r="Z43" s="62">
        <v>0</v>
      </c>
      <c r="AA43" s="62">
        <v>0</v>
      </c>
      <c r="AB43" s="62">
        <v>0</v>
      </c>
      <c r="AC43" s="62">
        <v>0</v>
      </c>
      <c r="AD43" s="62">
        <v>0</v>
      </c>
      <c r="AE43" s="62">
        <v>0</v>
      </c>
      <c r="AF43" s="62">
        <v>0</v>
      </c>
      <c r="AG43" s="62">
        <v>0</v>
      </c>
      <c r="AH43" s="62">
        <v>0</v>
      </c>
      <c r="AI43" s="62">
        <v>0</v>
      </c>
      <c r="AJ43" s="62">
        <v>0</v>
      </c>
      <c r="AK43" s="62">
        <v>0</v>
      </c>
      <c r="AL43" s="62">
        <v>0</v>
      </c>
      <c r="AM43" s="62">
        <v>0</v>
      </c>
      <c r="AN43" s="62">
        <v>0</v>
      </c>
      <c r="AO43" s="62">
        <v>0</v>
      </c>
      <c r="AP43" s="62">
        <v>0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2">
        <v>0</v>
      </c>
      <c r="AZ43" s="62">
        <v>0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0</v>
      </c>
      <c r="BG43" s="62">
        <v>0</v>
      </c>
      <c r="BH43" s="62">
        <v>0</v>
      </c>
      <c r="BI43" s="62">
        <v>0</v>
      </c>
      <c r="BJ43" s="62">
        <v>0</v>
      </c>
      <c r="BK43" s="62">
        <v>23716729.530000001</v>
      </c>
      <c r="BL43" s="62">
        <v>0</v>
      </c>
      <c r="BM43" s="62">
        <v>0</v>
      </c>
      <c r="BN43" s="62">
        <v>0</v>
      </c>
      <c r="BO43" s="62">
        <v>0</v>
      </c>
      <c r="BP43" s="62">
        <v>0</v>
      </c>
      <c r="BQ43" s="62">
        <v>0</v>
      </c>
      <c r="BR43" s="62">
        <v>0</v>
      </c>
      <c r="BS43" s="62">
        <v>0</v>
      </c>
      <c r="BT43" s="62"/>
      <c r="BU43" s="64">
        <f t="shared" ref="BU43:BW46" si="11">+C43+F43+I43+L43+O43+R43+U43+X43+AA43+AD43+AG43+AJ43+AM43+AP43+AS43+AV43+AY43+BB43+BE43+BH43+BK43+BN43+BQ43</f>
        <v>23716729.530000001</v>
      </c>
      <c r="BV43" s="64">
        <f t="shared" si="11"/>
        <v>0</v>
      </c>
      <c r="BW43" s="64">
        <f t="shared" si="11"/>
        <v>0</v>
      </c>
    </row>
    <row r="44" spans="1:75" x14ac:dyDescent="0.25">
      <c r="A44" s="59">
        <f>A43 + 1</f>
        <v>402</v>
      </c>
      <c r="B44" s="63" t="s">
        <v>122</v>
      </c>
      <c r="C44" s="62">
        <v>0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0</v>
      </c>
      <c r="AA44" s="62">
        <v>0</v>
      </c>
      <c r="AB44" s="62">
        <v>0</v>
      </c>
      <c r="AC44" s="62">
        <v>0</v>
      </c>
      <c r="AD44" s="62">
        <v>0</v>
      </c>
      <c r="AE44" s="62">
        <v>0</v>
      </c>
      <c r="AF44" s="62">
        <v>0</v>
      </c>
      <c r="AG44" s="62">
        <v>0</v>
      </c>
      <c r="AH44" s="62">
        <v>0</v>
      </c>
      <c r="AI44" s="62">
        <v>0</v>
      </c>
      <c r="AJ44" s="62">
        <v>0</v>
      </c>
      <c r="AK44" s="62">
        <v>0</v>
      </c>
      <c r="AL44" s="62">
        <v>0</v>
      </c>
      <c r="AM44" s="62">
        <v>0</v>
      </c>
      <c r="AN44" s="62">
        <v>0</v>
      </c>
      <c r="AO44" s="62">
        <v>0</v>
      </c>
      <c r="AP44" s="62">
        <v>0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>
        <v>0</v>
      </c>
      <c r="AZ44" s="62">
        <v>0</v>
      </c>
      <c r="BA44" s="62">
        <v>0</v>
      </c>
      <c r="BB44" s="62">
        <v>0</v>
      </c>
      <c r="BC44" s="62">
        <v>0</v>
      </c>
      <c r="BD44" s="62">
        <v>0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>
        <v>0</v>
      </c>
      <c r="BM44" s="62">
        <v>0</v>
      </c>
      <c r="BN44" s="62">
        <v>0</v>
      </c>
      <c r="BO44" s="62">
        <v>0</v>
      </c>
      <c r="BP44" s="62">
        <v>0</v>
      </c>
      <c r="BQ44" s="62">
        <v>0</v>
      </c>
      <c r="BR44" s="62">
        <v>0</v>
      </c>
      <c r="BS44" s="62">
        <v>0</v>
      </c>
      <c r="BT44" s="62"/>
      <c r="BU44" s="64">
        <f t="shared" si="11"/>
        <v>0</v>
      </c>
      <c r="BV44" s="64">
        <f t="shared" si="11"/>
        <v>0</v>
      </c>
      <c r="BW44" s="64">
        <f t="shared" si="11"/>
        <v>0</v>
      </c>
    </row>
    <row r="45" spans="1:75" x14ac:dyDescent="0.25">
      <c r="A45" s="59">
        <f>A44 + 1</f>
        <v>403</v>
      </c>
      <c r="B45" s="63" t="s">
        <v>123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  <c r="AJ45" s="62">
        <v>0</v>
      </c>
      <c r="AK45" s="62">
        <v>0</v>
      </c>
      <c r="AL45" s="62">
        <v>0</v>
      </c>
      <c r="AM45" s="62">
        <v>0</v>
      </c>
      <c r="AN45" s="62"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v>0</v>
      </c>
      <c r="AX45" s="62">
        <v>0</v>
      </c>
      <c r="AY45" s="62">
        <v>0</v>
      </c>
      <c r="AZ45" s="62">
        <v>0</v>
      </c>
      <c r="BA45" s="62">
        <v>0</v>
      </c>
      <c r="BB45" s="62">
        <v>0</v>
      </c>
      <c r="BC45" s="62">
        <v>0</v>
      </c>
      <c r="BD45" s="62">
        <v>0</v>
      </c>
      <c r="BE45" s="62">
        <v>0</v>
      </c>
      <c r="BF45" s="62">
        <v>0</v>
      </c>
      <c r="BG45" s="62">
        <v>0</v>
      </c>
      <c r="BH45" s="62">
        <v>0</v>
      </c>
      <c r="BI45" s="62">
        <v>0</v>
      </c>
      <c r="BJ45" s="62">
        <v>0</v>
      </c>
      <c r="BK45" s="62">
        <v>62114246.009999998</v>
      </c>
      <c r="BL45" s="62">
        <v>0</v>
      </c>
      <c r="BM45" s="62">
        <v>0</v>
      </c>
      <c r="BN45" s="62">
        <v>0</v>
      </c>
      <c r="BO45" s="62">
        <v>0</v>
      </c>
      <c r="BP45" s="62">
        <v>0</v>
      </c>
      <c r="BQ45" s="62">
        <v>0</v>
      </c>
      <c r="BR45" s="62">
        <v>0</v>
      </c>
      <c r="BS45" s="62">
        <v>0</v>
      </c>
      <c r="BT45" s="62"/>
      <c r="BU45" s="64">
        <f t="shared" si="11"/>
        <v>62114246.009999998</v>
      </c>
      <c r="BV45" s="64">
        <f t="shared" si="11"/>
        <v>0</v>
      </c>
      <c r="BW45" s="64">
        <f t="shared" si="11"/>
        <v>0</v>
      </c>
    </row>
    <row r="46" spans="1:75" x14ac:dyDescent="0.25">
      <c r="A46" s="59">
        <f>A45 + 1</f>
        <v>404</v>
      </c>
      <c r="B46" s="63" t="s">
        <v>124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  <c r="AJ46" s="62">
        <v>0</v>
      </c>
      <c r="AK46" s="62">
        <v>0</v>
      </c>
      <c r="AL46" s="62">
        <v>0</v>
      </c>
      <c r="AM46" s="62">
        <v>0</v>
      </c>
      <c r="AN46" s="62">
        <v>0</v>
      </c>
      <c r="AO46" s="62">
        <v>0</v>
      </c>
      <c r="AP46" s="62">
        <v>0</v>
      </c>
      <c r="AQ46" s="62">
        <v>0</v>
      </c>
      <c r="AR46" s="62">
        <v>0</v>
      </c>
      <c r="AS46" s="62">
        <v>0</v>
      </c>
      <c r="AT46" s="62">
        <v>0</v>
      </c>
      <c r="AU46" s="62">
        <v>0</v>
      </c>
      <c r="AV46" s="62">
        <v>0</v>
      </c>
      <c r="AW46" s="62">
        <v>0</v>
      </c>
      <c r="AX46" s="62">
        <v>0</v>
      </c>
      <c r="AY46" s="62">
        <v>0</v>
      </c>
      <c r="AZ46" s="62">
        <v>0</v>
      </c>
      <c r="BA46" s="62">
        <v>0</v>
      </c>
      <c r="BB46" s="62">
        <v>0</v>
      </c>
      <c r="BC46" s="62">
        <v>0</v>
      </c>
      <c r="BD46" s="62">
        <v>0</v>
      </c>
      <c r="BE46" s="62">
        <v>0</v>
      </c>
      <c r="BF46" s="62">
        <v>0</v>
      </c>
      <c r="BG46" s="62">
        <v>0</v>
      </c>
      <c r="BH46" s="62">
        <v>0</v>
      </c>
      <c r="BI46" s="62">
        <v>0</v>
      </c>
      <c r="BJ46" s="62">
        <v>0</v>
      </c>
      <c r="BK46" s="62">
        <v>0</v>
      </c>
      <c r="BL46" s="62">
        <v>0</v>
      </c>
      <c r="BM46" s="62">
        <v>0</v>
      </c>
      <c r="BN46" s="62">
        <v>0</v>
      </c>
      <c r="BO46" s="62">
        <v>0</v>
      </c>
      <c r="BP46" s="62">
        <v>0</v>
      </c>
      <c r="BQ46" s="62">
        <v>0</v>
      </c>
      <c r="BR46" s="62">
        <v>0</v>
      </c>
      <c r="BS46" s="62">
        <v>0</v>
      </c>
      <c r="BT46" s="62"/>
      <c r="BU46" s="64">
        <f t="shared" si="11"/>
        <v>0</v>
      </c>
      <c r="BV46" s="64">
        <f t="shared" si="11"/>
        <v>0</v>
      </c>
      <c r="BW46" s="64">
        <f t="shared" si="11"/>
        <v>0</v>
      </c>
    </row>
    <row r="47" spans="1:75" s="68" customFormat="1" ht="15.75" thickBot="1" x14ac:dyDescent="0.3">
      <c r="A47" s="65">
        <v>400</v>
      </c>
      <c r="B47" s="66" t="s">
        <v>125</v>
      </c>
      <c r="C47" s="67">
        <f t="shared" ref="C47:BN47" si="12">SUM(C43:C46)</f>
        <v>0</v>
      </c>
      <c r="D47" s="67">
        <f t="shared" si="12"/>
        <v>0</v>
      </c>
      <c r="E47" s="67">
        <f t="shared" si="12"/>
        <v>0</v>
      </c>
      <c r="F47" s="67">
        <f t="shared" si="12"/>
        <v>0</v>
      </c>
      <c r="G47" s="67">
        <f t="shared" si="12"/>
        <v>0</v>
      </c>
      <c r="H47" s="67">
        <f t="shared" si="12"/>
        <v>0</v>
      </c>
      <c r="I47" s="67">
        <f t="shared" si="12"/>
        <v>0</v>
      </c>
      <c r="J47" s="67">
        <f t="shared" si="12"/>
        <v>0</v>
      </c>
      <c r="K47" s="67">
        <f t="shared" si="12"/>
        <v>0</v>
      </c>
      <c r="L47" s="67">
        <f t="shared" si="12"/>
        <v>0</v>
      </c>
      <c r="M47" s="67">
        <f t="shared" si="12"/>
        <v>0</v>
      </c>
      <c r="N47" s="67">
        <f t="shared" si="12"/>
        <v>0</v>
      </c>
      <c r="O47" s="67">
        <f t="shared" si="12"/>
        <v>0</v>
      </c>
      <c r="P47" s="67">
        <f t="shared" si="12"/>
        <v>0</v>
      </c>
      <c r="Q47" s="67">
        <f t="shared" si="12"/>
        <v>0</v>
      </c>
      <c r="R47" s="67">
        <f t="shared" si="12"/>
        <v>0</v>
      </c>
      <c r="S47" s="67">
        <f t="shared" si="12"/>
        <v>0</v>
      </c>
      <c r="T47" s="67">
        <f t="shared" si="12"/>
        <v>0</v>
      </c>
      <c r="U47" s="67">
        <f t="shared" si="12"/>
        <v>0</v>
      </c>
      <c r="V47" s="67">
        <f t="shared" si="12"/>
        <v>0</v>
      </c>
      <c r="W47" s="67">
        <f t="shared" si="12"/>
        <v>0</v>
      </c>
      <c r="X47" s="67">
        <f t="shared" si="12"/>
        <v>0</v>
      </c>
      <c r="Y47" s="67">
        <f t="shared" si="12"/>
        <v>0</v>
      </c>
      <c r="Z47" s="67">
        <f t="shared" si="12"/>
        <v>0</v>
      </c>
      <c r="AA47" s="67">
        <f t="shared" si="12"/>
        <v>0</v>
      </c>
      <c r="AB47" s="67">
        <f t="shared" si="12"/>
        <v>0</v>
      </c>
      <c r="AC47" s="67">
        <f t="shared" si="12"/>
        <v>0</v>
      </c>
      <c r="AD47" s="67">
        <f t="shared" si="12"/>
        <v>0</v>
      </c>
      <c r="AE47" s="67">
        <f t="shared" si="12"/>
        <v>0</v>
      </c>
      <c r="AF47" s="67">
        <f t="shared" si="12"/>
        <v>0</v>
      </c>
      <c r="AG47" s="67">
        <f t="shared" si="12"/>
        <v>0</v>
      </c>
      <c r="AH47" s="67">
        <f t="shared" si="12"/>
        <v>0</v>
      </c>
      <c r="AI47" s="67">
        <f t="shared" si="12"/>
        <v>0</v>
      </c>
      <c r="AJ47" s="67">
        <f t="shared" si="12"/>
        <v>0</v>
      </c>
      <c r="AK47" s="67">
        <f t="shared" si="12"/>
        <v>0</v>
      </c>
      <c r="AL47" s="67">
        <f t="shared" si="12"/>
        <v>0</v>
      </c>
      <c r="AM47" s="67">
        <f t="shared" si="12"/>
        <v>0</v>
      </c>
      <c r="AN47" s="67">
        <f t="shared" si="12"/>
        <v>0</v>
      </c>
      <c r="AO47" s="67">
        <f t="shared" si="12"/>
        <v>0</v>
      </c>
      <c r="AP47" s="67">
        <f t="shared" si="12"/>
        <v>0</v>
      </c>
      <c r="AQ47" s="67">
        <f t="shared" si="12"/>
        <v>0</v>
      </c>
      <c r="AR47" s="67">
        <f t="shared" si="12"/>
        <v>0</v>
      </c>
      <c r="AS47" s="67">
        <f t="shared" si="12"/>
        <v>0</v>
      </c>
      <c r="AT47" s="67">
        <f t="shared" si="12"/>
        <v>0</v>
      </c>
      <c r="AU47" s="67">
        <f t="shared" si="12"/>
        <v>0</v>
      </c>
      <c r="AV47" s="67">
        <f t="shared" si="12"/>
        <v>0</v>
      </c>
      <c r="AW47" s="67">
        <f t="shared" si="12"/>
        <v>0</v>
      </c>
      <c r="AX47" s="67">
        <f t="shared" si="12"/>
        <v>0</v>
      </c>
      <c r="AY47" s="67">
        <f t="shared" si="12"/>
        <v>0</v>
      </c>
      <c r="AZ47" s="67">
        <f t="shared" si="12"/>
        <v>0</v>
      </c>
      <c r="BA47" s="67">
        <f t="shared" si="12"/>
        <v>0</v>
      </c>
      <c r="BB47" s="67">
        <f t="shared" si="12"/>
        <v>0</v>
      </c>
      <c r="BC47" s="67">
        <f t="shared" si="12"/>
        <v>0</v>
      </c>
      <c r="BD47" s="67">
        <f t="shared" si="12"/>
        <v>0</v>
      </c>
      <c r="BE47" s="67">
        <f t="shared" si="12"/>
        <v>0</v>
      </c>
      <c r="BF47" s="67">
        <f t="shared" si="12"/>
        <v>0</v>
      </c>
      <c r="BG47" s="67">
        <f t="shared" si="12"/>
        <v>0</v>
      </c>
      <c r="BH47" s="67">
        <f t="shared" si="12"/>
        <v>0</v>
      </c>
      <c r="BI47" s="67">
        <f t="shared" si="12"/>
        <v>0</v>
      </c>
      <c r="BJ47" s="67">
        <f t="shared" si="12"/>
        <v>0</v>
      </c>
      <c r="BK47" s="67">
        <f t="shared" si="12"/>
        <v>85830975.539999992</v>
      </c>
      <c r="BL47" s="67">
        <f t="shared" si="12"/>
        <v>0</v>
      </c>
      <c r="BM47" s="67">
        <f t="shared" si="12"/>
        <v>0</v>
      </c>
      <c r="BN47" s="67">
        <f t="shared" si="12"/>
        <v>0</v>
      </c>
      <c r="BO47" s="67">
        <f t="shared" ref="BO47:BW47" si="13">SUM(BO43:BO46)</f>
        <v>0</v>
      </c>
      <c r="BP47" s="67">
        <f t="shared" si="13"/>
        <v>0</v>
      </c>
      <c r="BQ47" s="67">
        <f t="shared" si="13"/>
        <v>0</v>
      </c>
      <c r="BR47" s="67">
        <f t="shared" si="13"/>
        <v>0</v>
      </c>
      <c r="BS47" s="67">
        <f t="shared" si="13"/>
        <v>0</v>
      </c>
      <c r="BT47" s="67"/>
      <c r="BU47" s="67">
        <f t="shared" si="13"/>
        <v>85830975.539999992</v>
      </c>
      <c r="BV47" s="67">
        <f t="shared" si="13"/>
        <v>0</v>
      </c>
      <c r="BW47" s="67">
        <f t="shared" si="13"/>
        <v>0</v>
      </c>
    </row>
    <row r="48" spans="1:75" ht="15.75" thickTop="1" x14ac:dyDescent="0.25">
      <c r="A48" s="72"/>
      <c r="B48" s="73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</row>
    <row r="49" spans="1:75" x14ac:dyDescent="0.25">
      <c r="A49" s="16"/>
      <c r="B49" s="14" t="s">
        <v>126</v>
      </c>
      <c r="C49" s="17"/>
      <c r="D49" s="12"/>
      <c r="E49" s="12"/>
      <c r="F49" s="12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17"/>
      <c r="S49" s="12"/>
      <c r="T49" s="12"/>
      <c r="U49" s="12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17"/>
      <c r="AH49" s="12"/>
      <c r="AI49" s="12"/>
      <c r="AJ49" s="12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17"/>
      <c r="AW49" s="12"/>
      <c r="AX49" s="12"/>
      <c r="AY49" s="12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17"/>
      <c r="BL49" s="12"/>
      <c r="BM49" s="12"/>
      <c r="BN49" s="12"/>
      <c r="BO49" s="58"/>
      <c r="BP49" s="58"/>
      <c r="BQ49" s="58"/>
      <c r="BR49" s="58"/>
      <c r="BS49" s="58"/>
      <c r="BT49" s="58"/>
      <c r="BU49" s="58"/>
      <c r="BV49" s="58"/>
      <c r="BW49" s="58"/>
    </row>
    <row r="50" spans="1:75" x14ac:dyDescent="0.25">
      <c r="A50" s="59">
        <v>501</v>
      </c>
      <c r="B50" s="63" t="s">
        <v>127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62">
        <v>0</v>
      </c>
      <c r="Y50" s="62">
        <v>0</v>
      </c>
      <c r="Z50" s="62">
        <v>0</v>
      </c>
      <c r="AA50" s="62">
        <v>0</v>
      </c>
      <c r="AB50" s="62">
        <v>0</v>
      </c>
      <c r="AC50" s="62">
        <v>0</v>
      </c>
      <c r="AD50" s="62">
        <v>0</v>
      </c>
      <c r="AE50" s="62">
        <v>0</v>
      </c>
      <c r="AF50" s="62">
        <v>0</v>
      </c>
      <c r="AG50" s="62">
        <v>0</v>
      </c>
      <c r="AH50" s="62">
        <v>0</v>
      </c>
      <c r="AI50" s="62">
        <v>0</v>
      </c>
      <c r="AJ50" s="62">
        <v>0</v>
      </c>
      <c r="AK50" s="62">
        <v>0</v>
      </c>
      <c r="AL50" s="62">
        <v>0</v>
      </c>
      <c r="AM50" s="62">
        <v>0</v>
      </c>
      <c r="AN50" s="62">
        <v>0</v>
      </c>
      <c r="AO50" s="62">
        <v>0</v>
      </c>
      <c r="AP50" s="62">
        <v>0</v>
      </c>
      <c r="AQ50" s="62">
        <v>0</v>
      </c>
      <c r="AR50" s="62">
        <v>0</v>
      </c>
      <c r="AS50" s="62">
        <v>0</v>
      </c>
      <c r="AT50" s="62">
        <v>0</v>
      </c>
      <c r="AU50" s="62">
        <v>0</v>
      </c>
      <c r="AV50" s="62">
        <v>0</v>
      </c>
      <c r="AW50" s="62">
        <v>0</v>
      </c>
      <c r="AX50" s="62">
        <v>0</v>
      </c>
      <c r="AY50" s="62">
        <v>0</v>
      </c>
      <c r="AZ50" s="62">
        <v>0</v>
      </c>
      <c r="BA50" s="62">
        <v>0</v>
      </c>
      <c r="BB50" s="62">
        <v>0</v>
      </c>
      <c r="BC50" s="62">
        <v>0</v>
      </c>
      <c r="BD50" s="62">
        <v>0</v>
      </c>
      <c r="BE50" s="62">
        <v>0</v>
      </c>
      <c r="BF50" s="62">
        <v>0</v>
      </c>
      <c r="BG50" s="62">
        <v>0</v>
      </c>
      <c r="BH50" s="62">
        <v>0</v>
      </c>
      <c r="BI50" s="62">
        <v>0</v>
      </c>
      <c r="BJ50" s="62">
        <v>0</v>
      </c>
      <c r="BK50" s="62">
        <v>0</v>
      </c>
      <c r="BL50" s="62">
        <v>0</v>
      </c>
      <c r="BM50" s="62">
        <v>0</v>
      </c>
      <c r="BN50" s="62">
        <v>230000000</v>
      </c>
      <c r="BO50" s="62">
        <v>0</v>
      </c>
      <c r="BP50" s="62">
        <v>0</v>
      </c>
      <c r="BQ50" s="62">
        <v>0</v>
      </c>
      <c r="BR50" s="62">
        <v>0</v>
      </c>
      <c r="BS50" s="62">
        <v>0</v>
      </c>
      <c r="BT50" s="62"/>
      <c r="BU50" s="64">
        <f>+C50+F50+I50+L50+O50+R50+U50+X50+AA50+AD50+AG50+AJ50+AM50+AP50+AS50+AV50+AY50+BB50+BE50+BH50+BK50+BN50+BQ50</f>
        <v>230000000</v>
      </c>
      <c r="BV50" s="64">
        <f>+D50+G50+J50+M50+P50+S50+V50+Y50+AB50+AE50+AH50+AK50+AN50+AQ50+AT50+AW50+AZ50+BC50+BF50+BI50+BL50+BO50+BR50</f>
        <v>0</v>
      </c>
      <c r="BW50" s="64">
        <f>+E50+H50+K50+N50+Q50+T50+W50+Z50+AC50+AF50+AI50+AL50+AO50+AR50+AU50+AX50+BA50+BD50+BG50+BJ50+BM50+BP50+BS50</f>
        <v>0</v>
      </c>
    </row>
    <row r="51" spans="1:75" s="68" customFormat="1" ht="15.75" thickBot="1" x14ac:dyDescent="0.3">
      <c r="A51" s="65">
        <v>500</v>
      </c>
      <c r="B51" s="66" t="s">
        <v>128</v>
      </c>
      <c r="C51" s="67">
        <f t="shared" ref="C51:BN51" si="14">SUM(C50)</f>
        <v>0</v>
      </c>
      <c r="D51" s="67">
        <f t="shared" si="14"/>
        <v>0</v>
      </c>
      <c r="E51" s="67">
        <f t="shared" si="14"/>
        <v>0</v>
      </c>
      <c r="F51" s="67">
        <f t="shared" si="14"/>
        <v>0</v>
      </c>
      <c r="G51" s="67">
        <f t="shared" si="14"/>
        <v>0</v>
      </c>
      <c r="H51" s="67">
        <f t="shared" si="14"/>
        <v>0</v>
      </c>
      <c r="I51" s="67">
        <f t="shared" si="14"/>
        <v>0</v>
      </c>
      <c r="J51" s="67">
        <f t="shared" si="14"/>
        <v>0</v>
      </c>
      <c r="K51" s="67">
        <f t="shared" si="14"/>
        <v>0</v>
      </c>
      <c r="L51" s="67">
        <f t="shared" si="14"/>
        <v>0</v>
      </c>
      <c r="M51" s="67">
        <f t="shared" si="14"/>
        <v>0</v>
      </c>
      <c r="N51" s="67">
        <f t="shared" si="14"/>
        <v>0</v>
      </c>
      <c r="O51" s="67">
        <f t="shared" si="14"/>
        <v>0</v>
      </c>
      <c r="P51" s="67">
        <f t="shared" si="14"/>
        <v>0</v>
      </c>
      <c r="Q51" s="67">
        <f t="shared" si="14"/>
        <v>0</v>
      </c>
      <c r="R51" s="67">
        <f t="shared" si="14"/>
        <v>0</v>
      </c>
      <c r="S51" s="67">
        <f t="shared" si="14"/>
        <v>0</v>
      </c>
      <c r="T51" s="67">
        <f t="shared" si="14"/>
        <v>0</v>
      </c>
      <c r="U51" s="67">
        <f t="shared" si="14"/>
        <v>0</v>
      </c>
      <c r="V51" s="67">
        <f t="shared" si="14"/>
        <v>0</v>
      </c>
      <c r="W51" s="67">
        <f t="shared" si="14"/>
        <v>0</v>
      </c>
      <c r="X51" s="67">
        <f t="shared" si="14"/>
        <v>0</v>
      </c>
      <c r="Y51" s="67">
        <f t="shared" si="14"/>
        <v>0</v>
      </c>
      <c r="Z51" s="67">
        <f t="shared" si="14"/>
        <v>0</v>
      </c>
      <c r="AA51" s="67">
        <f t="shared" si="14"/>
        <v>0</v>
      </c>
      <c r="AB51" s="67">
        <f t="shared" si="14"/>
        <v>0</v>
      </c>
      <c r="AC51" s="67">
        <f t="shared" si="14"/>
        <v>0</v>
      </c>
      <c r="AD51" s="67">
        <f t="shared" si="14"/>
        <v>0</v>
      </c>
      <c r="AE51" s="67">
        <f t="shared" si="14"/>
        <v>0</v>
      </c>
      <c r="AF51" s="67">
        <f t="shared" si="14"/>
        <v>0</v>
      </c>
      <c r="AG51" s="67">
        <f t="shared" si="14"/>
        <v>0</v>
      </c>
      <c r="AH51" s="67">
        <f t="shared" si="14"/>
        <v>0</v>
      </c>
      <c r="AI51" s="67">
        <f t="shared" si="14"/>
        <v>0</v>
      </c>
      <c r="AJ51" s="67">
        <f t="shared" si="14"/>
        <v>0</v>
      </c>
      <c r="AK51" s="67">
        <f t="shared" si="14"/>
        <v>0</v>
      </c>
      <c r="AL51" s="67">
        <f t="shared" si="14"/>
        <v>0</v>
      </c>
      <c r="AM51" s="67">
        <f t="shared" si="14"/>
        <v>0</v>
      </c>
      <c r="AN51" s="67">
        <f t="shared" si="14"/>
        <v>0</v>
      </c>
      <c r="AO51" s="67">
        <f t="shared" si="14"/>
        <v>0</v>
      </c>
      <c r="AP51" s="67">
        <f t="shared" si="14"/>
        <v>0</v>
      </c>
      <c r="AQ51" s="67">
        <f t="shared" si="14"/>
        <v>0</v>
      </c>
      <c r="AR51" s="67">
        <f t="shared" si="14"/>
        <v>0</v>
      </c>
      <c r="AS51" s="67">
        <f t="shared" si="14"/>
        <v>0</v>
      </c>
      <c r="AT51" s="67">
        <f t="shared" si="14"/>
        <v>0</v>
      </c>
      <c r="AU51" s="67">
        <f t="shared" si="14"/>
        <v>0</v>
      </c>
      <c r="AV51" s="67">
        <f t="shared" si="14"/>
        <v>0</v>
      </c>
      <c r="AW51" s="67">
        <f t="shared" si="14"/>
        <v>0</v>
      </c>
      <c r="AX51" s="67">
        <f t="shared" si="14"/>
        <v>0</v>
      </c>
      <c r="AY51" s="67">
        <f t="shared" si="14"/>
        <v>0</v>
      </c>
      <c r="AZ51" s="67">
        <f t="shared" si="14"/>
        <v>0</v>
      </c>
      <c r="BA51" s="67">
        <f t="shared" si="14"/>
        <v>0</v>
      </c>
      <c r="BB51" s="67">
        <f t="shared" si="14"/>
        <v>0</v>
      </c>
      <c r="BC51" s="67">
        <f t="shared" si="14"/>
        <v>0</v>
      </c>
      <c r="BD51" s="67">
        <f t="shared" si="14"/>
        <v>0</v>
      </c>
      <c r="BE51" s="67">
        <f t="shared" si="14"/>
        <v>0</v>
      </c>
      <c r="BF51" s="67">
        <f t="shared" si="14"/>
        <v>0</v>
      </c>
      <c r="BG51" s="67">
        <f t="shared" si="14"/>
        <v>0</v>
      </c>
      <c r="BH51" s="67">
        <f t="shared" si="14"/>
        <v>0</v>
      </c>
      <c r="BI51" s="67">
        <f t="shared" si="14"/>
        <v>0</v>
      </c>
      <c r="BJ51" s="67">
        <f t="shared" si="14"/>
        <v>0</v>
      </c>
      <c r="BK51" s="67">
        <f t="shared" si="14"/>
        <v>0</v>
      </c>
      <c r="BL51" s="67">
        <f t="shared" si="14"/>
        <v>0</v>
      </c>
      <c r="BM51" s="67">
        <f t="shared" si="14"/>
        <v>0</v>
      </c>
      <c r="BN51" s="67">
        <f t="shared" si="14"/>
        <v>230000000</v>
      </c>
      <c r="BO51" s="67">
        <f t="shared" ref="BO51:BW51" si="15">SUM(BO50)</f>
        <v>0</v>
      </c>
      <c r="BP51" s="67">
        <f t="shared" si="15"/>
        <v>0</v>
      </c>
      <c r="BQ51" s="67">
        <f t="shared" si="15"/>
        <v>0</v>
      </c>
      <c r="BR51" s="67">
        <f t="shared" si="15"/>
        <v>0</v>
      </c>
      <c r="BS51" s="67">
        <f t="shared" si="15"/>
        <v>0</v>
      </c>
      <c r="BT51" s="67"/>
      <c r="BU51" s="67">
        <f t="shared" si="15"/>
        <v>230000000</v>
      </c>
      <c r="BV51" s="67">
        <f t="shared" si="15"/>
        <v>0</v>
      </c>
      <c r="BW51" s="67">
        <f t="shared" si="15"/>
        <v>0</v>
      </c>
    </row>
    <row r="52" spans="1:75" ht="15.75" thickTop="1" x14ac:dyDescent="0.25">
      <c r="A52" s="72"/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</row>
    <row r="53" spans="1:75" x14ac:dyDescent="0.25">
      <c r="A53" s="16"/>
      <c r="B53" s="14" t="s">
        <v>129</v>
      </c>
      <c r="C53" s="17"/>
      <c r="D53" s="12"/>
      <c r="E53" s="12"/>
      <c r="F53" s="12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17"/>
      <c r="S53" s="12"/>
      <c r="T53" s="12"/>
      <c r="U53" s="12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17"/>
      <c r="AH53" s="12"/>
      <c r="AI53" s="12"/>
      <c r="AJ53" s="12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17"/>
      <c r="AW53" s="12"/>
      <c r="AX53" s="12"/>
      <c r="AY53" s="12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17"/>
      <c r="BL53" s="12"/>
      <c r="BM53" s="12"/>
      <c r="BN53" s="12"/>
      <c r="BO53" s="58"/>
      <c r="BP53" s="58"/>
      <c r="BQ53" s="58"/>
      <c r="BR53" s="58"/>
      <c r="BS53" s="58"/>
      <c r="BT53" s="58"/>
      <c r="BU53" s="58"/>
      <c r="BV53" s="58"/>
      <c r="BW53" s="58"/>
    </row>
    <row r="54" spans="1:75" x14ac:dyDescent="0.25">
      <c r="A54" s="59">
        <v>701</v>
      </c>
      <c r="B54" s="63" t="s">
        <v>130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62">
        <v>0</v>
      </c>
      <c r="BQ54" s="62">
        <v>523734500</v>
      </c>
      <c r="BR54" s="62">
        <v>0</v>
      </c>
      <c r="BS54" s="62">
        <v>0</v>
      </c>
      <c r="BT54" s="62"/>
      <c r="BU54" s="64">
        <f t="shared" ref="BU54:BW55" si="16">+C54+F54+I54+L54+O54+R54+U54+X54+AA54+AD54+AG54+AJ54+AM54+AP54+AS54+AV54+AY54+BB54+BE54+BH54+BK54+BN54+BQ54</f>
        <v>523734500</v>
      </c>
      <c r="BV54" s="64">
        <f t="shared" si="16"/>
        <v>0</v>
      </c>
      <c r="BW54" s="64">
        <f t="shared" si="16"/>
        <v>0</v>
      </c>
    </row>
    <row r="55" spans="1:75" x14ac:dyDescent="0.25">
      <c r="A55" s="59">
        <f>A54 + 1</f>
        <v>702</v>
      </c>
      <c r="B55" s="63" t="s">
        <v>131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62">
        <v>0</v>
      </c>
      <c r="AE55" s="62">
        <v>0</v>
      </c>
      <c r="AF55" s="62">
        <v>0</v>
      </c>
      <c r="AG55" s="62">
        <v>0</v>
      </c>
      <c r="AH55" s="62">
        <v>0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>
        <v>0</v>
      </c>
      <c r="AQ55" s="62">
        <v>0</v>
      </c>
      <c r="AR55" s="62">
        <v>0</v>
      </c>
      <c r="AS55" s="62">
        <v>0</v>
      </c>
      <c r="AT55" s="62">
        <v>0</v>
      </c>
      <c r="AU55" s="62">
        <v>0</v>
      </c>
      <c r="AV55" s="62">
        <v>0</v>
      </c>
      <c r="AW55" s="62">
        <v>0</v>
      </c>
      <c r="AX55" s="62">
        <v>0</v>
      </c>
      <c r="AY55" s="62">
        <v>0</v>
      </c>
      <c r="AZ55" s="62">
        <v>0</v>
      </c>
      <c r="BA55" s="62">
        <v>0</v>
      </c>
      <c r="BB55" s="62">
        <v>0</v>
      </c>
      <c r="BC55" s="62">
        <v>0</v>
      </c>
      <c r="BD55" s="62">
        <v>0</v>
      </c>
      <c r="BE55" s="62">
        <v>0</v>
      </c>
      <c r="BF55" s="62">
        <v>0</v>
      </c>
      <c r="BG55" s="62">
        <v>0</v>
      </c>
      <c r="BH55" s="62">
        <v>0</v>
      </c>
      <c r="BI55" s="62">
        <v>0</v>
      </c>
      <c r="BJ55" s="62">
        <v>0</v>
      </c>
      <c r="BK55" s="62">
        <v>0</v>
      </c>
      <c r="BL55" s="62">
        <v>0</v>
      </c>
      <c r="BM55" s="62">
        <v>0</v>
      </c>
      <c r="BN55" s="62">
        <v>0</v>
      </c>
      <c r="BO55" s="62">
        <v>0</v>
      </c>
      <c r="BP55" s="62">
        <v>0</v>
      </c>
      <c r="BQ55" s="62">
        <v>6297000</v>
      </c>
      <c r="BR55" s="62">
        <v>0</v>
      </c>
      <c r="BS55" s="62">
        <v>0</v>
      </c>
      <c r="BT55" s="62"/>
      <c r="BU55" s="64">
        <f t="shared" si="16"/>
        <v>6297000</v>
      </c>
      <c r="BV55" s="64">
        <f t="shared" si="16"/>
        <v>0</v>
      </c>
      <c r="BW55" s="64">
        <f t="shared" si="16"/>
        <v>0</v>
      </c>
    </row>
    <row r="56" spans="1:75" s="68" customFormat="1" ht="15.75" thickBot="1" x14ac:dyDescent="0.3">
      <c r="A56" s="65">
        <v>700</v>
      </c>
      <c r="B56" s="66" t="s">
        <v>132</v>
      </c>
      <c r="C56" s="67">
        <f t="shared" ref="C56:BN56" si="17">SUM(C54:C55)</f>
        <v>0</v>
      </c>
      <c r="D56" s="67">
        <f t="shared" si="17"/>
        <v>0</v>
      </c>
      <c r="E56" s="67">
        <f t="shared" si="17"/>
        <v>0</v>
      </c>
      <c r="F56" s="67">
        <f t="shared" si="17"/>
        <v>0</v>
      </c>
      <c r="G56" s="67">
        <f t="shared" si="17"/>
        <v>0</v>
      </c>
      <c r="H56" s="67">
        <f t="shared" si="17"/>
        <v>0</v>
      </c>
      <c r="I56" s="67">
        <f t="shared" si="17"/>
        <v>0</v>
      </c>
      <c r="J56" s="67">
        <f t="shared" si="17"/>
        <v>0</v>
      </c>
      <c r="K56" s="67">
        <f t="shared" si="17"/>
        <v>0</v>
      </c>
      <c r="L56" s="67">
        <f t="shared" si="17"/>
        <v>0</v>
      </c>
      <c r="M56" s="67">
        <f t="shared" si="17"/>
        <v>0</v>
      </c>
      <c r="N56" s="67">
        <f t="shared" si="17"/>
        <v>0</v>
      </c>
      <c r="O56" s="67">
        <f t="shared" si="17"/>
        <v>0</v>
      </c>
      <c r="P56" s="67">
        <f t="shared" si="17"/>
        <v>0</v>
      </c>
      <c r="Q56" s="67">
        <f t="shared" si="17"/>
        <v>0</v>
      </c>
      <c r="R56" s="67">
        <f t="shared" si="17"/>
        <v>0</v>
      </c>
      <c r="S56" s="67">
        <f t="shared" si="17"/>
        <v>0</v>
      </c>
      <c r="T56" s="67">
        <f t="shared" si="17"/>
        <v>0</v>
      </c>
      <c r="U56" s="67">
        <f t="shared" si="17"/>
        <v>0</v>
      </c>
      <c r="V56" s="67">
        <f t="shared" si="17"/>
        <v>0</v>
      </c>
      <c r="W56" s="67">
        <f t="shared" si="17"/>
        <v>0</v>
      </c>
      <c r="X56" s="67">
        <f t="shared" si="17"/>
        <v>0</v>
      </c>
      <c r="Y56" s="67">
        <f t="shared" si="17"/>
        <v>0</v>
      </c>
      <c r="Z56" s="67">
        <f t="shared" si="17"/>
        <v>0</v>
      </c>
      <c r="AA56" s="67">
        <f t="shared" si="17"/>
        <v>0</v>
      </c>
      <c r="AB56" s="67">
        <f t="shared" si="17"/>
        <v>0</v>
      </c>
      <c r="AC56" s="67">
        <f t="shared" si="17"/>
        <v>0</v>
      </c>
      <c r="AD56" s="67">
        <f t="shared" si="17"/>
        <v>0</v>
      </c>
      <c r="AE56" s="67">
        <f t="shared" si="17"/>
        <v>0</v>
      </c>
      <c r="AF56" s="67">
        <f t="shared" si="17"/>
        <v>0</v>
      </c>
      <c r="AG56" s="67">
        <f t="shared" si="17"/>
        <v>0</v>
      </c>
      <c r="AH56" s="67">
        <f t="shared" si="17"/>
        <v>0</v>
      </c>
      <c r="AI56" s="67">
        <f t="shared" si="17"/>
        <v>0</v>
      </c>
      <c r="AJ56" s="67">
        <f t="shared" si="17"/>
        <v>0</v>
      </c>
      <c r="AK56" s="67">
        <f t="shared" si="17"/>
        <v>0</v>
      </c>
      <c r="AL56" s="67">
        <f t="shared" si="17"/>
        <v>0</v>
      </c>
      <c r="AM56" s="67">
        <f t="shared" si="17"/>
        <v>0</v>
      </c>
      <c r="AN56" s="67">
        <f t="shared" si="17"/>
        <v>0</v>
      </c>
      <c r="AO56" s="67">
        <f t="shared" si="17"/>
        <v>0</v>
      </c>
      <c r="AP56" s="67">
        <f t="shared" si="17"/>
        <v>0</v>
      </c>
      <c r="AQ56" s="67">
        <f t="shared" si="17"/>
        <v>0</v>
      </c>
      <c r="AR56" s="67">
        <f t="shared" si="17"/>
        <v>0</v>
      </c>
      <c r="AS56" s="67">
        <f t="shared" si="17"/>
        <v>0</v>
      </c>
      <c r="AT56" s="67">
        <f t="shared" si="17"/>
        <v>0</v>
      </c>
      <c r="AU56" s="67">
        <f t="shared" si="17"/>
        <v>0</v>
      </c>
      <c r="AV56" s="67">
        <f t="shared" si="17"/>
        <v>0</v>
      </c>
      <c r="AW56" s="67">
        <f t="shared" si="17"/>
        <v>0</v>
      </c>
      <c r="AX56" s="67">
        <f t="shared" si="17"/>
        <v>0</v>
      </c>
      <c r="AY56" s="67">
        <f t="shared" si="17"/>
        <v>0</v>
      </c>
      <c r="AZ56" s="67">
        <f t="shared" si="17"/>
        <v>0</v>
      </c>
      <c r="BA56" s="67">
        <f t="shared" si="17"/>
        <v>0</v>
      </c>
      <c r="BB56" s="67">
        <f t="shared" si="17"/>
        <v>0</v>
      </c>
      <c r="BC56" s="67">
        <f t="shared" si="17"/>
        <v>0</v>
      </c>
      <c r="BD56" s="67">
        <f t="shared" si="17"/>
        <v>0</v>
      </c>
      <c r="BE56" s="67">
        <f t="shared" si="17"/>
        <v>0</v>
      </c>
      <c r="BF56" s="67">
        <f t="shared" si="17"/>
        <v>0</v>
      </c>
      <c r="BG56" s="67">
        <f t="shared" si="17"/>
        <v>0</v>
      </c>
      <c r="BH56" s="67">
        <f t="shared" si="17"/>
        <v>0</v>
      </c>
      <c r="BI56" s="67">
        <f t="shared" si="17"/>
        <v>0</v>
      </c>
      <c r="BJ56" s="67">
        <f t="shared" si="17"/>
        <v>0</v>
      </c>
      <c r="BK56" s="67">
        <f t="shared" si="17"/>
        <v>0</v>
      </c>
      <c r="BL56" s="67">
        <f t="shared" si="17"/>
        <v>0</v>
      </c>
      <c r="BM56" s="67">
        <f t="shared" si="17"/>
        <v>0</v>
      </c>
      <c r="BN56" s="67">
        <f t="shared" si="17"/>
        <v>0</v>
      </c>
      <c r="BO56" s="67">
        <f t="shared" ref="BO56:BW56" si="18">SUM(BO54:BO55)</f>
        <v>0</v>
      </c>
      <c r="BP56" s="67">
        <f t="shared" si="18"/>
        <v>0</v>
      </c>
      <c r="BQ56" s="67">
        <f t="shared" si="18"/>
        <v>530031500</v>
      </c>
      <c r="BR56" s="67">
        <f t="shared" si="18"/>
        <v>0</v>
      </c>
      <c r="BS56" s="67">
        <f t="shared" si="18"/>
        <v>0</v>
      </c>
      <c r="BT56" s="67"/>
      <c r="BU56" s="67">
        <f t="shared" si="18"/>
        <v>530031500</v>
      </c>
      <c r="BV56" s="67">
        <f t="shared" si="18"/>
        <v>0</v>
      </c>
      <c r="BW56" s="67">
        <f t="shared" si="18"/>
        <v>0</v>
      </c>
    </row>
    <row r="57" spans="1:75" ht="16.5" thickTop="1" thickBot="1" x14ac:dyDescent="0.3">
      <c r="A57" s="75"/>
      <c r="B57" s="76" t="s">
        <v>133</v>
      </c>
      <c r="C57" s="77">
        <f t="shared" ref="C57:BN57" si="19">+C25+C33+C40+C47+C51+C56</f>
        <v>318341531.23000002</v>
      </c>
      <c r="D57" s="77">
        <f t="shared" si="19"/>
        <v>13235061.08</v>
      </c>
      <c r="E57" s="77">
        <f t="shared" si="19"/>
        <v>0</v>
      </c>
      <c r="F57" s="77">
        <f t="shared" si="19"/>
        <v>51791.97</v>
      </c>
      <c r="G57" s="77">
        <f t="shared" si="19"/>
        <v>0</v>
      </c>
      <c r="H57" s="77">
        <f t="shared" si="19"/>
        <v>0</v>
      </c>
      <c r="I57" s="77">
        <f t="shared" si="19"/>
        <v>58741279.75</v>
      </c>
      <c r="J57" s="77">
        <f t="shared" si="19"/>
        <v>0</v>
      </c>
      <c r="K57" s="77">
        <f t="shared" si="19"/>
        <v>0</v>
      </c>
      <c r="L57" s="77">
        <f t="shared" si="19"/>
        <v>85110847.260000005</v>
      </c>
      <c r="M57" s="77">
        <f t="shared" si="19"/>
        <v>0</v>
      </c>
      <c r="N57" s="77">
        <f t="shared" si="19"/>
        <v>0</v>
      </c>
      <c r="O57" s="77">
        <f t="shared" si="19"/>
        <v>46078693.25</v>
      </c>
      <c r="P57" s="77">
        <f t="shared" si="19"/>
        <v>0</v>
      </c>
      <c r="Q57" s="77">
        <f t="shared" si="19"/>
        <v>0</v>
      </c>
      <c r="R57" s="77">
        <f t="shared" si="19"/>
        <v>16794269.329999998</v>
      </c>
      <c r="S57" s="77">
        <f t="shared" si="19"/>
        <v>0</v>
      </c>
      <c r="T57" s="77">
        <f t="shared" si="19"/>
        <v>0</v>
      </c>
      <c r="U57" s="77">
        <f t="shared" si="19"/>
        <v>8574588.9000000004</v>
      </c>
      <c r="V57" s="77">
        <f t="shared" si="19"/>
        <v>0</v>
      </c>
      <c r="W57" s="77">
        <f t="shared" si="19"/>
        <v>0</v>
      </c>
      <c r="X57" s="77">
        <f t="shared" si="19"/>
        <v>20364722.030000001</v>
      </c>
      <c r="Y57" s="77">
        <f t="shared" si="19"/>
        <v>0</v>
      </c>
      <c r="Z57" s="77">
        <f t="shared" si="19"/>
        <v>0</v>
      </c>
      <c r="AA57" s="77">
        <f t="shared" si="19"/>
        <v>234566104.02000001</v>
      </c>
      <c r="AB57" s="77">
        <f t="shared" si="19"/>
        <v>0</v>
      </c>
      <c r="AC57" s="77">
        <f t="shared" si="19"/>
        <v>0</v>
      </c>
      <c r="AD57" s="77">
        <f t="shared" si="19"/>
        <v>164525216.81999999</v>
      </c>
      <c r="AE57" s="77">
        <f t="shared" si="19"/>
        <v>0</v>
      </c>
      <c r="AF57" s="77">
        <f t="shared" si="19"/>
        <v>0</v>
      </c>
      <c r="AG57" s="77">
        <f t="shared" si="19"/>
        <v>3488941.54</v>
      </c>
      <c r="AH57" s="77">
        <f t="shared" si="19"/>
        <v>0</v>
      </c>
      <c r="AI57" s="77">
        <f t="shared" si="19"/>
        <v>0</v>
      </c>
      <c r="AJ57" s="77">
        <f t="shared" si="19"/>
        <v>105125651.42</v>
      </c>
      <c r="AK57" s="77">
        <f t="shared" si="19"/>
        <v>0</v>
      </c>
      <c r="AL57" s="77">
        <f t="shared" si="19"/>
        <v>0</v>
      </c>
      <c r="AM57" s="77">
        <f t="shared" si="19"/>
        <v>949888.35</v>
      </c>
      <c r="AN57" s="77">
        <f t="shared" si="19"/>
        <v>0</v>
      </c>
      <c r="AO57" s="77">
        <f t="shared" si="19"/>
        <v>0</v>
      </c>
      <c r="AP57" s="77">
        <f t="shared" si="19"/>
        <v>13514420.299999999</v>
      </c>
      <c r="AQ57" s="77">
        <f t="shared" si="19"/>
        <v>0</v>
      </c>
      <c r="AR57" s="77">
        <f t="shared" si="19"/>
        <v>0</v>
      </c>
      <c r="AS57" s="77">
        <f t="shared" si="19"/>
        <v>1626842.06</v>
      </c>
      <c r="AT57" s="77">
        <f t="shared" si="19"/>
        <v>200000</v>
      </c>
      <c r="AU57" s="77">
        <f t="shared" si="19"/>
        <v>0</v>
      </c>
      <c r="AV57" s="77">
        <f t="shared" si="19"/>
        <v>0</v>
      </c>
      <c r="AW57" s="77">
        <f t="shared" si="19"/>
        <v>0</v>
      </c>
      <c r="AX57" s="77">
        <f t="shared" si="19"/>
        <v>0</v>
      </c>
      <c r="AY57" s="77">
        <f t="shared" si="19"/>
        <v>1954069.3699999999</v>
      </c>
      <c r="AZ57" s="77">
        <f t="shared" si="19"/>
        <v>0</v>
      </c>
      <c r="BA57" s="77">
        <f t="shared" si="19"/>
        <v>0</v>
      </c>
      <c r="BB57" s="77">
        <f t="shared" si="19"/>
        <v>0</v>
      </c>
      <c r="BC57" s="77">
        <f t="shared" si="19"/>
        <v>0</v>
      </c>
      <c r="BD57" s="77">
        <f t="shared" si="19"/>
        <v>0</v>
      </c>
      <c r="BE57" s="77">
        <f t="shared" si="19"/>
        <v>0</v>
      </c>
      <c r="BF57" s="77">
        <f t="shared" si="19"/>
        <v>0</v>
      </c>
      <c r="BG57" s="77">
        <f t="shared" si="19"/>
        <v>0</v>
      </c>
      <c r="BH57" s="77">
        <f t="shared" si="19"/>
        <v>105110423.59999999</v>
      </c>
      <c r="BI57" s="77">
        <f t="shared" si="19"/>
        <v>0</v>
      </c>
      <c r="BJ57" s="77">
        <f t="shared" si="19"/>
        <v>0</v>
      </c>
      <c r="BK57" s="77">
        <f t="shared" si="19"/>
        <v>88080954.219999999</v>
      </c>
      <c r="BL57" s="77">
        <f t="shared" si="19"/>
        <v>0</v>
      </c>
      <c r="BM57" s="77">
        <f t="shared" si="19"/>
        <v>0</v>
      </c>
      <c r="BN57" s="77">
        <f t="shared" si="19"/>
        <v>230000000</v>
      </c>
      <c r="BO57" s="77">
        <f t="shared" ref="BO57:BW57" si="20">+BO25+BO33+BO40+BO47+BO51+BO56</f>
        <v>0</v>
      </c>
      <c r="BP57" s="77">
        <f t="shared" si="20"/>
        <v>0</v>
      </c>
      <c r="BQ57" s="77">
        <f t="shared" si="20"/>
        <v>530031500</v>
      </c>
      <c r="BR57" s="77">
        <f t="shared" si="20"/>
        <v>0</v>
      </c>
      <c r="BS57" s="77">
        <f t="shared" si="20"/>
        <v>0</v>
      </c>
      <c r="BT57" s="77"/>
      <c r="BU57" s="77">
        <f>+BU12+BU25+BU33+BU40+BU47+BU51+BU56</f>
        <v>2033031735.4200001</v>
      </c>
      <c r="BV57" s="77">
        <f t="shared" si="20"/>
        <v>13435061.08</v>
      </c>
      <c r="BW57" s="77">
        <f t="shared" si="20"/>
        <v>0</v>
      </c>
    </row>
  </sheetData>
  <mergeCells count="75">
    <mergeCell ref="B1:J1"/>
    <mergeCell ref="C3:F3"/>
    <mergeCell ref="B7:B8"/>
    <mergeCell ref="C7:E7"/>
    <mergeCell ref="F7:H7"/>
    <mergeCell ref="I7:K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C9:D9"/>
    <mergeCell ref="F9:G9"/>
    <mergeCell ref="I9:J9"/>
    <mergeCell ref="L9:M9"/>
    <mergeCell ref="O9:P9"/>
    <mergeCell ref="BE8:BG8"/>
    <mergeCell ref="BH8:BJ8"/>
    <mergeCell ref="BK8:BM8"/>
    <mergeCell ref="BN8:BP8"/>
    <mergeCell ref="BQ8:BS8"/>
    <mergeCell ref="AY9:AZ9"/>
    <mergeCell ref="R9:S9"/>
    <mergeCell ref="U9:V9"/>
    <mergeCell ref="X9:Y9"/>
    <mergeCell ref="AA9:AB9"/>
    <mergeCell ref="AD9:AE9"/>
    <mergeCell ref="AG9:AH9"/>
    <mergeCell ref="AJ9:AK9"/>
    <mergeCell ref="AM9:AN9"/>
    <mergeCell ref="AP9:AQ9"/>
    <mergeCell ref="AS9:AT9"/>
    <mergeCell ref="AV9:AW9"/>
    <mergeCell ref="BU9:BV9"/>
    <mergeCell ref="BB9:BC9"/>
    <mergeCell ref="BE9:BF9"/>
    <mergeCell ref="BH9:BI9"/>
    <mergeCell ref="BK9:BL9"/>
    <mergeCell ref="BN9:BO9"/>
    <mergeCell ref="BQ9:BR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170F-E50E-42F7-952A-494CC2479A03}">
  <dimension ref="A1:F70"/>
  <sheetViews>
    <sheetView showGridLines="0" workbookViewId="0"/>
  </sheetViews>
  <sheetFormatPr defaultRowHeight="15" x14ac:dyDescent="0.25"/>
  <cols>
    <col min="1" max="1" width="16.5703125" customWidth="1"/>
    <col min="2" max="2" width="72.28515625" customWidth="1"/>
    <col min="3" max="3" width="26" customWidth="1"/>
    <col min="4" max="4" width="28" customWidth="1"/>
    <col min="5" max="5" width="28" style="2" customWidth="1"/>
    <col min="6" max="6" width="25.28515625" style="2" customWidth="1"/>
    <col min="257" max="257" width="16.5703125" customWidth="1"/>
    <col min="258" max="258" width="72.28515625" customWidth="1"/>
    <col min="259" max="259" width="26" customWidth="1"/>
    <col min="260" max="261" width="28" customWidth="1"/>
    <col min="262" max="262" width="25.28515625" customWidth="1"/>
    <col min="513" max="513" width="16.5703125" customWidth="1"/>
    <col min="514" max="514" width="72.28515625" customWidth="1"/>
    <col min="515" max="515" width="26" customWidth="1"/>
    <col min="516" max="517" width="28" customWidth="1"/>
    <col min="518" max="518" width="25.28515625" customWidth="1"/>
    <col min="769" max="769" width="16.5703125" customWidth="1"/>
    <col min="770" max="770" width="72.28515625" customWidth="1"/>
    <col min="771" max="771" width="26" customWidth="1"/>
    <col min="772" max="773" width="28" customWidth="1"/>
    <col min="774" max="774" width="25.28515625" customWidth="1"/>
    <col min="1025" max="1025" width="16.5703125" customWidth="1"/>
    <col min="1026" max="1026" width="72.28515625" customWidth="1"/>
    <col min="1027" max="1027" width="26" customWidth="1"/>
    <col min="1028" max="1029" width="28" customWidth="1"/>
    <col min="1030" max="1030" width="25.28515625" customWidth="1"/>
    <col min="1281" max="1281" width="16.5703125" customWidth="1"/>
    <col min="1282" max="1282" width="72.28515625" customWidth="1"/>
    <col min="1283" max="1283" width="26" customWidth="1"/>
    <col min="1284" max="1285" width="28" customWidth="1"/>
    <col min="1286" max="1286" width="25.28515625" customWidth="1"/>
    <col min="1537" max="1537" width="16.5703125" customWidth="1"/>
    <col min="1538" max="1538" width="72.28515625" customWidth="1"/>
    <col min="1539" max="1539" width="26" customWidth="1"/>
    <col min="1540" max="1541" width="28" customWidth="1"/>
    <col min="1542" max="1542" width="25.28515625" customWidth="1"/>
    <col min="1793" max="1793" width="16.5703125" customWidth="1"/>
    <col min="1794" max="1794" width="72.28515625" customWidth="1"/>
    <col min="1795" max="1795" width="26" customWidth="1"/>
    <col min="1796" max="1797" width="28" customWidth="1"/>
    <col min="1798" max="1798" width="25.28515625" customWidth="1"/>
    <col min="2049" max="2049" width="16.5703125" customWidth="1"/>
    <col min="2050" max="2050" width="72.28515625" customWidth="1"/>
    <col min="2051" max="2051" width="26" customWidth="1"/>
    <col min="2052" max="2053" width="28" customWidth="1"/>
    <col min="2054" max="2054" width="25.28515625" customWidth="1"/>
    <col min="2305" max="2305" width="16.5703125" customWidth="1"/>
    <col min="2306" max="2306" width="72.28515625" customWidth="1"/>
    <col min="2307" max="2307" width="26" customWidth="1"/>
    <col min="2308" max="2309" width="28" customWidth="1"/>
    <col min="2310" max="2310" width="25.28515625" customWidth="1"/>
    <col min="2561" max="2561" width="16.5703125" customWidth="1"/>
    <col min="2562" max="2562" width="72.28515625" customWidth="1"/>
    <col min="2563" max="2563" width="26" customWidth="1"/>
    <col min="2564" max="2565" width="28" customWidth="1"/>
    <col min="2566" max="2566" width="25.28515625" customWidth="1"/>
    <col min="2817" max="2817" width="16.5703125" customWidth="1"/>
    <col min="2818" max="2818" width="72.28515625" customWidth="1"/>
    <col min="2819" max="2819" width="26" customWidth="1"/>
    <col min="2820" max="2821" width="28" customWidth="1"/>
    <col min="2822" max="2822" width="25.28515625" customWidth="1"/>
    <col min="3073" max="3073" width="16.5703125" customWidth="1"/>
    <col min="3074" max="3074" width="72.28515625" customWidth="1"/>
    <col min="3075" max="3075" width="26" customWidth="1"/>
    <col min="3076" max="3077" width="28" customWidth="1"/>
    <col min="3078" max="3078" width="25.28515625" customWidth="1"/>
    <col min="3329" max="3329" width="16.5703125" customWidth="1"/>
    <col min="3330" max="3330" width="72.28515625" customWidth="1"/>
    <col min="3331" max="3331" width="26" customWidth="1"/>
    <col min="3332" max="3333" width="28" customWidth="1"/>
    <col min="3334" max="3334" width="25.28515625" customWidth="1"/>
    <col min="3585" max="3585" width="16.5703125" customWidth="1"/>
    <col min="3586" max="3586" width="72.28515625" customWidth="1"/>
    <col min="3587" max="3587" width="26" customWidth="1"/>
    <col min="3588" max="3589" width="28" customWidth="1"/>
    <col min="3590" max="3590" width="25.28515625" customWidth="1"/>
    <col min="3841" max="3841" width="16.5703125" customWidth="1"/>
    <col min="3842" max="3842" width="72.28515625" customWidth="1"/>
    <col min="3843" max="3843" width="26" customWidth="1"/>
    <col min="3844" max="3845" width="28" customWidth="1"/>
    <col min="3846" max="3846" width="25.28515625" customWidth="1"/>
    <col min="4097" max="4097" width="16.5703125" customWidth="1"/>
    <col min="4098" max="4098" width="72.28515625" customWidth="1"/>
    <col min="4099" max="4099" width="26" customWidth="1"/>
    <col min="4100" max="4101" width="28" customWidth="1"/>
    <col min="4102" max="4102" width="25.28515625" customWidth="1"/>
    <col min="4353" max="4353" width="16.5703125" customWidth="1"/>
    <col min="4354" max="4354" width="72.28515625" customWidth="1"/>
    <col min="4355" max="4355" width="26" customWidth="1"/>
    <col min="4356" max="4357" width="28" customWidth="1"/>
    <col min="4358" max="4358" width="25.28515625" customWidth="1"/>
    <col min="4609" max="4609" width="16.5703125" customWidth="1"/>
    <col min="4610" max="4610" width="72.28515625" customWidth="1"/>
    <col min="4611" max="4611" width="26" customWidth="1"/>
    <col min="4612" max="4613" width="28" customWidth="1"/>
    <col min="4614" max="4614" width="25.28515625" customWidth="1"/>
    <col min="4865" max="4865" width="16.5703125" customWidth="1"/>
    <col min="4866" max="4866" width="72.28515625" customWidth="1"/>
    <col min="4867" max="4867" width="26" customWidth="1"/>
    <col min="4868" max="4869" width="28" customWidth="1"/>
    <col min="4870" max="4870" width="25.28515625" customWidth="1"/>
    <col min="5121" max="5121" width="16.5703125" customWidth="1"/>
    <col min="5122" max="5122" width="72.28515625" customWidth="1"/>
    <col min="5123" max="5123" width="26" customWidth="1"/>
    <col min="5124" max="5125" width="28" customWidth="1"/>
    <col min="5126" max="5126" width="25.28515625" customWidth="1"/>
    <col min="5377" max="5377" width="16.5703125" customWidth="1"/>
    <col min="5378" max="5378" width="72.28515625" customWidth="1"/>
    <col min="5379" max="5379" width="26" customWidth="1"/>
    <col min="5380" max="5381" width="28" customWidth="1"/>
    <col min="5382" max="5382" width="25.28515625" customWidth="1"/>
    <col min="5633" max="5633" width="16.5703125" customWidth="1"/>
    <col min="5634" max="5634" width="72.28515625" customWidth="1"/>
    <col min="5635" max="5635" width="26" customWidth="1"/>
    <col min="5636" max="5637" width="28" customWidth="1"/>
    <col min="5638" max="5638" width="25.28515625" customWidth="1"/>
    <col min="5889" max="5889" width="16.5703125" customWidth="1"/>
    <col min="5890" max="5890" width="72.28515625" customWidth="1"/>
    <col min="5891" max="5891" width="26" customWidth="1"/>
    <col min="5892" max="5893" width="28" customWidth="1"/>
    <col min="5894" max="5894" width="25.28515625" customWidth="1"/>
    <col min="6145" max="6145" width="16.5703125" customWidth="1"/>
    <col min="6146" max="6146" width="72.28515625" customWidth="1"/>
    <col min="6147" max="6147" width="26" customWidth="1"/>
    <col min="6148" max="6149" width="28" customWidth="1"/>
    <col min="6150" max="6150" width="25.28515625" customWidth="1"/>
    <col min="6401" max="6401" width="16.5703125" customWidth="1"/>
    <col min="6402" max="6402" width="72.28515625" customWidth="1"/>
    <col min="6403" max="6403" width="26" customWidth="1"/>
    <col min="6404" max="6405" width="28" customWidth="1"/>
    <col min="6406" max="6406" width="25.28515625" customWidth="1"/>
    <col min="6657" max="6657" width="16.5703125" customWidth="1"/>
    <col min="6658" max="6658" width="72.28515625" customWidth="1"/>
    <col min="6659" max="6659" width="26" customWidth="1"/>
    <col min="6660" max="6661" width="28" customWidth="1"/>
    <col min="6662" max="6662" width="25.28515625" customWidth="1"/>
    <col min="6913" max="6913" width="16.5703125" customWidth="1"/>
    <col min="6914" max="6914" width="72.28515625" customWidth="1"/>
    <col min="6915" max="6915" width="26" customWidth="1"/>
    <col min="6916" max="6917" width="28" customWidth="1"/>
    <col min="6918" max="6918" width="25.28515625" customWidth="1"/>
    <col min="7169" max="7169" width="16.5703125" customWidth="1"/>
    <col min="7170" max="7170" width="72.28515625" customWidth="1"/>
    <col min="7171" max="7171" width="26" customWidth="1"/>
    <col min="7172" max="7173" width="28" customWidth="1"/>
    <col min="7174" max="7174" width="25.28515625" customWidth="1"/>
    <col min="7425" max="7425" width="16.5703125" customWidth="1"/>
    <col min="7426" max="7426" width="72.28515625" customWidth="1"/>
    <col min="7427" max="7427" width="26" customWidth="1"/>
    <col min="7428" max="7429" width="28" customWidth="1"/>
    <col min="7430" max="7430" width="25.28515625" customWidth="1"/>
    <col min="7681" max="7681" width="16.5703125" customWidth="1"/>
    <col min="7682" max="7682" width="72.28515625" customWidth="1"/>
    <col min="7683" max="7683" width="26" customWidth="1"/>
    <col min="7684" max="7685" width="28" customWidth="1"/>
    <col min="7686" max="7686" width="25.28515625" customWidth="1"/>
    <col min="7937" max="7937" width="16.5703125" customWidth="1"/>
    <col min="7938" max="7938" width="72.28515625" customWidth="1"/>
    <col min="7939" max="7939" width="26" customWidth="1"/>
    <col min="7940" max="7941" width="28" customWidth="1"/>
    <col min="7942" max="7942" width="25.28515625" customWidth="1"/>
    <col min="8193" max="8193" width="16.5703125" customWidth="1"/>
    <col min="8194" max="8194" width="72.28515625" customWidth="1"/>
    <col min="8195" max="8195" width="26" customWidth="1"/>
    <col min="8196" max="8197" width="28" customWidth="1"/>
    <col min="8198" max="8198" width="25.28515625" customWidth="1"/>
    <col min="8449" max="8449" width="16.5703125" customWidth="1"/>
    <col min="8450" max="8450" width="72.28515625" customWidth="1"/>
    <col min="8451" max="8451" width="26" customWidth="1"/>
    <col min="8452" max="8453" width="28" customWidth="1"/>
    <col min="8454" max="8454" width="25.28515625" customWidth="1"/>
    <col min="8705" max="8705" width="16.5703125" customWidth="1"/>
    <col min="8706" max="8706" width="72.28515625" customWidth="1"/>
    <col min="8707" max="8707" width="26" customWidth="1"/>
    <col min="8708" max="8709" width="28" customWidth="1"/>
    <col min="8710" max="8710" width="25.28515625" customWidth="1"/>
    <col min="8961" max="8961" width="16.5703125" customWidth="1"/>
    <col min="8962" max="8962" width="72.28515625" customWidth="1"/>
    <col min="8963" max="8963" width="26" customWidth="1"/>
    <col min="8964" max="8965" width="28" customWidth="1"/>
    <col min="8966" max="8966" width="25.28515625" customWidth="1"/>
    <col min="9217" max="9217" width="16.5703125" customWidth="1"/>
    <col min="9218" max="9218" width="72.28515625" customWidth="1"/>
    <col min="9219" max="9219" width="26" customWidth="1"/>
    <col min="9220" max="9221" width="28" customWidth="1"/>
    <col min="9222" max="9222" width="25.28515625" customWidth="1"/>
    <col min="9473" max="9473" width="16.5703125" customWidth="1"/>
    <col min="9474" max="9474" width="72.28515625" customWidth="1"/>
    <col min="9475" max="9475" width="26" customWidth="1"/>
    <col min="9476" max="9477" width="28" customWidth="1"/>
    <col min="9478" max="9478" width="25.28515625" customWidth="1"/>
    <col min="9729" max="9729" width="16.5703125" customWidth="1"/>
    <col min="9730" max="9730" width="72.28515625" customWidth="1"/>
    <col min="9731" max="9731" width="26" customWidth="1"/>
    <col min="9732" max="9733" width="28" customWidth="1"/>
    <col min="9734" max="9734" width="25.28515625" customWidth="1"/>
    <col min="9985" max="9985" width="16.5703125" customWidth="1"/>
    <col min="9986" max="9986" width="72.28515625" customWidth="1"/>
    <col min="9987" max="9987" width="26" customWidth="1"/>
    <col min="9988" max="9989" width="28" customWidth="1"/>
    <col min="9990" max="9990" width="25.28515625" customWidth="1"/>
    <col min="10241" max="10241" width="16.5703125" customWidth="1"/>
    <col min="10242" max="10242" width="72.28515625" customWidth="1"/>
    <col min="10243" max="10243" width="26" customWidth="1"/>
    <col min="10244" max="10245" width="28" customWidth="1"/>
    <col min="10246" max="10246" width="25.28515625" customWidth="1"/>
    <col min="10497" max="10497" width="16.5703125" customWidth="1"/>
    <col min="10498" max="10498" width="72.28515625" customWidth="1"/>
    <col min="10499" max="10499" width="26" customWidth="1"/>
    <col min="10500" max="10501" width="28" customWidth="1"/>
    <col min="10502" max="10502" width="25.28515625" customWidth="1"/>
    <col min="10753" max="10753" width="16.5703125" customWidth="1"/>
    <col min="10754" max="10754" width="72.28515625" customWidth="1"/>
    <col min="10755" max="10755" width="26" customWidth="1"/>
    <col min="10756" max="10757" width="28" customWidth="1"/>
    <col min="10758" max="10758" width="25.28515625" customWidth="1"/>
    <col min="11009" max="11009" width="16.5703125" customWidth="1"/>
    <col min="11010" max="11010" width="72.28515625" customWidth="1"/>
    <col min="11011" max="11011" width="26" customWidth="1"/>
    <col min="11012" max="11013" width="28" customWidth="1"/>
    <col min="11014" max="11014" width="25.28515625" customWidth="1"/>
    <col min="11265" max="11265" width="16.5703125" customWidth="1"/>
    <col min="11266" max="11266" width="72.28515625" customWidth="1"/>
    <col min="11267" max="11267" width="26" customWidth="1"/>
    <col min="11268" max="11269" width="28" customWidth="1"/>
    <col min="11270" max="11270" width="25.28515625" customWidth="1"/>
    <col min="11521" max="11521" width="16.5703125" customWidth="1"/>
    <col min="11522" max="11522" width="72.28515625" customWidth="1"/>
    <col min="11523" max="11523" width="26" customWidth="1"/>
    <col min="11524" max="11525" width="28" customWidth="1"/>
    <col min="11526" max="11526" width="25.28515625" customWidth="1"/>
    <col min="11777" max="11777" width="16.5703125" customWidth="1"/>
    <col min="11778" max="11778" width="72.28515625" customWidth="1"/>
    <col min="11779" max="11779" width="26" customWidth="1"/>
    <col min="11780" max="11781" width="28" customWidth="1"/>
    <col min="11782" max="11782" width="25.28515625" customWidth="1"/>
    <col min="12033" max="12033" width="16.5703125" customWidth="1"/>
    <col min="12034" max="12034" width="72.28515625" customWidth="1"/>
    <col min="12035" max="12035" width="26" customWidth="1"/>
    <col min="12036" max="12037" width="28" customWidth="1"/>
    <col min="12038" max="12038" width="25.28515625" customWidth="1"/>
    <col min="12289" max="12289" width="16.5703125" customWidth="1"/>
    <col min="12290" max="12290" width="72.28515625" customWidth="1"/>
    <col min="12291" max="12291" width="26" customWidth="1"/>
    <col min="12292" max="12293" width="28" customWidth="1"/>
    <col min="12294" max="12294" width="25.28515625" customWidth="1"/>
    <col min="12545" max="12545" width="16.5703125" customWidth="1"/>
    <col min="12546" max="12546" width="72.28515625" customWidth="1"/>
    <col min="12547" max="12547" width="26" customWidth="1"/>
    <col min="12548" max="12549" width="28" customWidth="1"/>
    <col min="12550" max="12550" width="25.28515625" customWidth="1"/>
    <col min="12801" max="12801" width="16.5703125" customWidth="1"/>
    <col min="12802" max="12802" width="72.28515625" customWidth="1"/>
    <col min="12803" max="12803" width="26" customWidth="1"/>
    <col min="12804" max="12805" width="28" customWidth="1"/>
    <col min="12806" max="12806" width="25.28515625" customWidth="1"/>
    <col min="13057" max="13057" width="16.5703125" customWidth="1"/>
    <col min="13058" max="13058" width="72.28515625" customWidth="1"/>
    <col min="13059" max="13059" width="26" customWidth="1"/>
    <col min="13060" max="13061" width="28" customWidth="1"/>
    <col min="13062" max="13062" width="25.28515625" customWidth="1"/>
    <col min="13313" max="13313" width="16.5703125" customWidth="1"/>
    <col min="13314" max="13314" width="72.28515625" customWidth="1"/>
    <col min="13315" max="13315" width="26" customWidth="1"/>
    <col min="13316" max="13317" width="28" customWidth="1"/>
    <col min="13318" max="13318" width="25.28515625" customWidth="1"/>
    <col min="13569" max="13569" width="16.5703125" customWidth="1"/>
    <col min="13570" max="13570" width="72.28515625" customWidth="1"/>
    <col min="13571" max="13571" width="26" customWidth="1"/>
    <col min="13572" max="13573" width="28" customWidth="1"/>
    <col min="13574" max="13574" width="25.28515625" customWidth="1"/>
    <col min="13825" max="13825" width="16.5703125" customWidth="1"/>
    <col min="13826" max="13826" width="72.28515625" customWidth="1"/>
    <col min="13827" max="13827" width="26" customWidth="1"/>
    <col min="13828" max="13829" width="28" customWidth="1"/>
    <col min="13830" max="13830" width="25.28515625" customWidth="1"/>
    <col min="14081" max="14081" width="16.5703125" customWidth="1"/>
    <col min="14082" max="14082" width="72.28515625" customWidth="1"/>
    <col min="14083" max="14083" width="26" customWidth="1"/>
    <col min="14084" max="14085" width="28" customWidth="1"/>
    <col min="14086" max="14086" width="25.28515625" customWidth="1"/>
    <col min="14337" max="14337" width="16.5703125" customWidth="1"/>
    <col min="14338" max="14338" width="72.28515625" customWidth="1"/>
    <col min="14339" max="14339" width="26" customWidth="1"/>
    <col min="14340" max="14341" width="28" customWidth="1"/>
    <col min="14342" max="14342" width="25.28515625" customWidth="1"/>
    <col min="14593" max="14593" width="16.5703125" customWidth="1"/>
    <col min="14594" max="14594" width="72.28515625" customWidth="1"/>
    <col min="14595" max="14595" width="26" customWidth="1"/>
    <col min="14596" max="14597" width="28" customWidth="1"/>
    <col min="14598" max="14598" width="25.28515625" customWidth="1"/>
    <col min="14849" max="14849" width="16.5703125" customWidth="1"/>
    <col min="14850" max="14850" width="72.28515625" customWidth="1"/>
    <col min="14851" max="14851" width="26" customWidth="1"/>
    <col min="14852" max="14853" width="28" customWidth="1"/>
    <col min="14854" max="14854" width="25.28515625" customWidth="1"/>
    <col min="15105" max="15105" width="16.5703125" customWidth="1"/>
    <col min="15106" max="15106" width="72.28515625" customWidth="1"/>
    <col min="15107" max="15107" width="26" customWidth="1"/>
    <col min="15108" max="15109" width="28" customWidth="1"/>
    <col min="15110" max="15110" width="25.28515625" customWidth="1"/>
    <col min="15361" max="15361" width="16.5703125" customWidth="1"/>
    <col min="15362" max="15362" width="72.28515625" customWidth="1"/>
    <col min="15363" max="15363" width="26" customWidth="1"/>
    <col min="15364" max="15365" width="28" customWidth="1"/>
    <col min="15366" max="15366" width="25.28515625" customWidth="1"/>
    <col min="15617" max="15617" width="16.5703125" customWidth="1"/>
    <col min="15618" max="15618" width="72.28515625" customWidth="1"/>
    <col min="15619" max="15619" width="26" customWidth="1"/>
    <col min="15620" max="15621" width="28" customWidth="1"/>
    <col min="15622" max="15622" width="25.28515625" customWidth="1"/>
    <col min="15873" max="15873" width="16.5703125" customWidth="1"/>
    <col min="15874" max="15874" width="72.28515625" customWidth="1"/>
    <col min="15875" max="15875" width="26" customWidth="1"/>
    <col min="15876" max="15877" width="28" customWidth="1"/>
    <col min="15878" max="15878" width="25.28515625" customWidth="1"/>
    <col min="16129" max="16129" width="16.5703125" customWidth="1"/>
    <col min="16130" max="16130" width="72.28515625" customWidth="1"/>
    <col min="16131" max="16131" width="26" customWidth="1"/>
    <col min="16132" max="16133" width="28" customWidth="1"/>
    <col min="16134" max="16134" width="25.28515625" customWidth="1"/>
  </cols>
  <sheetData>
    <row r="1" spans="1:6" ht="40.5" customHeight="1" x14ac:dyDescent="0.25">
      <c r="B1" s="78"/>
      <c r="C1" s="79"/>
      <c r="D1" s="79"/>
      <c r="E1"/>
      <c r="F1"/>
    </row>
    <row r="2" spans="1:6" x14ac:dyDescent="0.25">
      <c r="A2" s="80" t="s">
        <v>0</v>
      </c>
      <c r="B2" s="80"/>
      <c r="C2" s="80"/>
      <c r="D2" s="80"/>
      <c r="E2"/>
      <c r="F2"/>
    </row>
    <row r="3" spans="1:6" x14ac:dyDescent="0.25">
      <c r="E3"/>
      <c r="F3"/>
    </row>
    <row r="4" spans="1:6" ht="18.75" x14ac:dyDescent="0.3">
      <c r="A4" s="1" t="s">
        <v>1</v>
      </c>
    </row>
    <row r="5" spans="1:6" ht="18.75" x14ac:dyDescent="0.3">
      <c r="A5" s="1"/>
      <c r="B5" s="3" t="s">
        <v>2</v>
      </c>
      <c r="C5" s="4">
        <v>2028</v>
      </c>
    </row>
    <row r="7" spans="1:6" ht="24" customHeight="1" x14ac:dyDescent="0.25">
      <c r="A7" s="5" t="s">
        <v>3</v>
      </c>
      <c r="B7" s="6" t="s">
        <v>4</v>
      </c>
      <c r="C7" s="7" t="s">
        <v>5</v>
      </c>
      <c r="D7" s="7" t="s">
        <v>6</v>
      </c>
      <c r="E7" s="8"/>
      <c r="F7" s="8"/>
    </row>
    <row r="8" spans="1:6" x14ac:dyDescent="0.25">
      <c r="A8" s="9"/>
      <c r="B8" s="10" t="s">
        <v>7</v>
      </c>
      <c r="C8" s="11">
        <v>13235061.08</v>
      </c>
      <c r="D8" s="12"/>
      <c r="E8" s="13"/>
      <c r="F8" s="13"/>
    </row>
    <row r="9" spans="1:6" x14ac:dyDescent="0.25">
      <c r="A9" s="9"/>
      <c r="B9" s="14" t="s">
        <v>8</v>
      </c>
      <c r="C9" s="11">
        <v>200000</v>
      </c>
      <c r="D9" s="12"/>
      <c r="E9" s="13"/>
      <c r="F9" s="13"/>
    </row>
    <row r="10" spans="1:6" x14ac:dyDescent="0.25">
      <c r="A10" s="9"/>
      <c r="B10" s="14" t="s">
        <v>9</v>
      </c>
      <c r="C10" s="11">
        <v>0</v>
      </c>
      <c r="D10" s="12"/>
      <c r="E10" s="13"/>
      <c r="F10" s="13"/>
    </row>
    <row r="11" spans="1:6" x14ac:dyDescent="0.25">
      <c r="A11" s="9"/>
      <c r="B11" s="14" t="s">
        <v>10</v>
      </c>
      <c r="C11" s="11"/>
      <c r="D11" s="11">
        <v>0</v>
      </c>
      <c r="E11" s="13"/>
      <c r="F11" s="13"/>
    </row>
    <row r="12" spans="1:6" x14ac:dyDescent="0.25">
      <c r="A12" s="9"/>
      <c r="B12" s="15"/>
      <c r="C12" s="11"/>
      <c r="D12" s="12"/>
      <c r="E12" s="13"/>
      <c r="F12" s="13"/>
    </row>
    <row r="13" spans="1:6" x14ac:dyDescent="0.25">
      <c r="A13" s="16" t="s">
        <v>11</v>
      </c>
      <c r="B13" s="14" t="s">
        <v>12</v>
      </c>
      <c r="C13" s="17"/>
      <c r="D13" s="12"/>
      <c r="E13" s="13"/>
      <c r="F13" s="13"/>
    </row>
    <row r="14" spans="1:6" x14ac:dyDescent="0.25">
      <c r="A14" s="18">
        <v>10101</v>
      </c>
      <c r="B14" s="19" t="s">
        <v>13</v>
      </c>
      <c r="C14" s="11">
        <v>500218304.37</v>
      </c>
      <c r="D14" s="11">
        <v>0</v>
      </c>
      <c r="E14" s="20"/>
      <c r="F14" s="20"/>
    </row>
    <row r="15" spans="1:6" x14ac:dyDescent="0.25">
      <c r="A15" s="18">
        <v>10102</v>
      </c>
      <c r="B15" s="19" t="s">
        <v>14</v>
      </c>
      <c r="C15" s="11">
        <v>0</v>
      </c>
      <c r="D15" s="11">
        <v>0</v>
      </c>
      <c r="E15" s="20"/>
      <c r="F15" s="20"/>
    </row>
    <row r="16" spans="1:6" x14ac:dyDescent="0.25">
      <c r="A16" s="18">
        <v>10103</v>
      </c>
      <c r="B16" s="19" t="s">
        <v>15</v>
      </c>
      <c r="C16" s="11">
        <v>0</v>
      </c>
      <c r="D16" s="11">
        <v>0</v>
      </c>
      <c r="E16" s="20"/>
      <c r="F16" s="20"/>
    </row>
    <row r="17" spans="1:6" x14ac:dyDescent="0.25">
      <c r="A17" s="18">
        <v>10104</v>
      </c>
      <c r="B17" s="19" t="s">
        <v>16</v>
      </c>
      <c r="C17" s="11">
        <v>0</v>
      </c>
      <c r="D17" s="11">
        <v>0</v>
      </c>
      <c r="E17" s="20"/>
      <c r="F17" s="20"/>
    </row>
    <row r="18" spans="1:6" x14ac:dyDescent="0.25">
      <c r="A18" s="18">
        <v>10301</v>
      </c>
      <c r="B18" s="19" t="s">
        <v>17</v>
      </c>
      <c r="C18" s="11">
        <v>114947866.20999999</v>
      </c>
      <c r="D18" s="11">
        <v>0</v>
      </c>
      <c r="E18" s="20"/>
      <c r="F18" s="20"/>
    </row>
    <row r="19" spans="1:6" x14ac:dyDescent="0.25">
      <c r="A19" s="18">
        <v>10302</v>
      </c>
      <c r="B19" s="19" t="s">
        <v>18</v>
      </c>
      <c r="C19" s="11">
        <v>0</v>
      </c>
      <c r="D19" s="11">
        <v>0</v>
      </c>
      <c r="E19" s="20"/>
      <c r="F19" s="20"/>
    </row>
    <row r="20" spans="1:6" x14ac:dyDescent="0.25">
      <c r="A20" s="21">
        <v>10000</v>
      </c>
      <c r="B20" s="22" t="s">
        <v>19</v>
      </c>
      <c r="C20" s="23">
        <f>SUM(C14:C19)</f>
        <v>615166170.58000004</v>
      </c>
      <c r="D20" s="23">
        <f>SUM(D14:D19)</f>
        <v>0</v>
      </c>
      <c r="E20" s="20"/>
      <c r="F20" s="20"/>
    </row>
    <row r="21" spans="1:6" x14ac:dyDescent="0.25">
      <c r="A21" s="24"/>
      <c r="B21" s="13"/>
      <c r="C21" s="25"/>
      <c r="D21" s="25"/>
      <c r="E21" s="20"/>
      <c r="F21" s="20"/>
    </row>
    <row r="22" spans="1:6" x14ac:dyDescent="0.25">
      <c r="A22" s="26" t="s">
        <v>20</v>
      </c>
      <c r="B22" s="14" t="s">
        <v>21</v>
      </c>
      <c r="C22" s="11"/>
      <c r="D22" s="12"/>
      <c r="E22" s="13"/>
      <c r="F22" s="13"/>
    </row>
    <row r="23" spans="1:6" x14ac:dyDescent="0.25">
      <c r="A23" s="18">
        <v>20101</v>
      </c>
      <c r="B23" s="19" t="s">
        <v>22</v>
      </c>
      <c r="C23" s="11">
        <v>93258962.700000003</v>
      </c>
      <c r="D23" s="11">
        <v>0</v>
      </c>
      <c r="E23" s="20"/>
      <c r="F23" s="20"/>
    </row>
    <row r="24" spans="1:6" x14ac:dyDescent="0.25">
      <c r="A24" s="27">
        <v>20102</v>
      </c>
      <c r="B24" s="28" t="s">
        <v>23</v>
      </c>
      <c r="C24" s="11">
        <v>13000</v>
      </c>
      <c r="D24" s="11">
        <v>0</v>
      </c>
      <c r="E24" s="20"/>
      <c r="F24" s="20"/>
    </row>
    <row r="25" spans="1:6" x14ac:dyDescent="0.25">
      <c r="A25" s="18">
        <v>20103</v>
      </c>
      <c r="B25" s="19" t="s">
        <v>24</v>
      </c>
      <c r="C25" s="11">
        <v>2043872</v>
      </c>
      <c r="D25" s="11">
        <v>0</v>
      </c>
      <c r="E25" s="20"/>
      <c r="F25" s="20"/>
    </row>
    <row r="26" spans="1:6" x14ac:dyDescent="0.25">
      <c r="A26" s="18">
        <v>20104</v>
      </c>
      <c r="B26" s="19" t="s">
        <v>25</v>
      </c>
      <c r="C26" s="11">
        <v>6534000</v>
      </c>
      <c r="D26" s="11">
        <v>0</v>
      </c>
      <c r="E26" s="20"/>
      <c r="F26" s="20"/>
    </row>
    <row r="27" spans="1:6" x14ac:dyDescent="0.25">
      <c r="A27" s="18">
        <v>20105</v>
      </c>
      <c r="B27" s="19" t="s">
        <v>26</v>
      </c>
      <c r="C27" s="11">
        <v>120000</v>
      </c>
      <c r="D27" s="11">
        <v>0</v>
      </c>
      <c r="E27" s="20"/>
      <c r="F27" s="20"/>
    </row>
    <row r="28" spans="1:6" x14ac:dyDescent="0.25">
      <c r="A28" s="29">
        <v>20000</v>
      </c>
      <c r="B28" s="30" t="s">
        <v>27</v>
      </c>
      <c r="C28" s="31">
        <f>SUM(C23:C27)</f>
        <v>101969834.7</v>
      </c>
      <c r="D28" s="31">
        <f>SUM(D23:D27)</f>
        <v>0</v>
      </c>
      <c r="E28" s="20"/>
      <c r="F28" s="20"/>
    </row>
    <row r="29" spans="1:6" x14ac:dyDescent="0.25">
      <c r="A29" s="24"/>
      <c r="B29" s="13"/>
      <c r="C29" s="25"/>
      <c r="D29" s="25"/>
      <c r="E29" s="20"/>
      <c r="F29" s="20"/>
    </row>
    <row r="30" spans="1:6" x14ac:dyDescent="0.25">
      <c r="A30" s="32" t="s">
        <v>28</v>
      </c>
      <c r="B30" s="14" t="s">
        <v>29</v>
      </c>
      <c r="C30" s="11"/>
      <c r="D30" s="11"/>
      <c r="E30" s="20"/>
      <c r="F30" s="20"/>
    </row>
    <row r="31" spans="1:6" x14ac:dyDescent="0.25">
      <c r="A31" s="18">
        <v>30100</v>
      </c>
      <c r="B31" s="19" t="s">
        <v>30</v>
      </c>
      <c r="C31" s="11">
        <v>85080334.480000004</v>
      </c>
      <c r="D31" s="11">
        <v>0</v>
      </c>
      <c r="E31" s="20"/>
      <c r="F31" s="20"/>
    </row>
    <row r="32" spans="1:6" x14ac:dyDescent="0.25">
      <c r="A32" s="27">
        <v>30200</v>
      </c>
      <c r="B32" s="28" t="s">
        <v>31</v>
      </c>
      <c r="C32" s="11">
        <v>63946000</v>
      </c>
      <c r="D32" s="11">
        <v>0</v>
      </c>
      <c r="E32" s="20"/>
      <c r="F32" s="20"/>
    </row>
    <row r="33" spans="1:6" x14ac:dyDescent="0.25">
      <c r="A33" s="27">
        <v>30300</v>
      </c>
      <c r="B33" s="28" t="s">
        <v>32</v>
      </c>
      <c r="C33" s="11">
        <v>2272564.42</v>
      </c>
      <c r="D33" s="11">
        <v>0</v>
      </c>
      <c r="E33" s="20"/>
      <c r="F33" s="20"/>
    </row>
    <row r="34" spans="1:6" x14ac:dyDescent="0.25">
      <c r="A34" s="27">
        <v>30400</v>
      </c>
      <c r="B34" s="28" t="s">
        <v>33</v>
      </c>
      <c r="C34" s="11">
        <v>14007550</v>
      </c>
      <c r="D34" s="11">
        <v>0</v>
      </c>
      <c r="E34" s="20"/>
      <c r="F34" s="20"/>
    </row>
    <row r="35" spans="1:6" x14ac:dyDescent="0.25">
      <c r="A35" s="18">
        <v>30500</v>
      </c>
      <c r="B35" s="19" t="s">
        <v>34</v>
      </c>
      <c r="C35" s="11">
        <v>27029205.710000001</v>
      </c>
      <c r="D35" s="11">
        <v>0</v>
      </c>
      <c r="E35" s="20"/>
      <c r="F35" s="20"/>
    </row>
    <row r="36" spans="1:6" x14ac:dyDescent="0.25">
      <c r="A36" s="21">
        <v>30000</v>
      </c>
      <c r="B36" s="22" t="s">
        <v>35</v>
      </c>
      <c r="C36" s="23">
        <f>SUM(C31:C35)</f>
        <v>192335654.61000001</v>
      </c>
      <c r="D36" s="23">
        <f>SUM(D31:D35)</f>
        <v>0</v>
      </c>
      <c r="E36" s="20"/>
      <c r="F36" s="20"/>
    </row>
    <row r="37" spans="1:6" x14ac:dyDescent="0.25">
      <c r="A37" s="33"/>
      <c r="B37" s="34"/>
      <c r="C37" s="25"/>
      <c r="D37" s="25"/>
      <c r="E37" s="20"/>
      <c r="F37" s="20"/>
    </row>
    <row r="38" spans="1:6" x14ac:dyDescent="0.25">
      <c r="A38" s="32" t="s">
        <v>36</v>
      </c>
      <c r="B38" s="10" t="s">
        <v>37</v>
      </c>
      <c r="C38" s="35"/>
      <c r="D38" s="36"/>
      <c r="E38" s="13"/>
      <c r="F38" s="13"/>
    </row>
    <row r="39" spans="1:6" x14ac:dyDescent="0.25">
      <c r="A39" s="18">
        <v>40100</v>
      </c>
      <c r="B39" s="19" t="s">
        <v>38</v>
      </c>
      <c r="C39" s="11">
        <v>0</v>
      </c>
      <c r="D39" s="11">
        <v>0</v>
      </c>
      <c r="E39" s="20"/>
      <c r="F39" s="20"/>
    </row>
    <row r="40" spans="1:6" x14ac:dyDescent="0.25">
      <c r="A40" s="18">
        <v>40200</v>
      </c>
      <c r="B40" s="19" t="s">
        <v>39</v>
      </c>
      <c r="C40" s="11">
        <v>95471465.640000001</v>
      </c>
      <c r="D40" s="11">
        <v>0</v>
      </c>
      <c r="E40" s="20"/>
      <c r="F40" s="20"/>
    </row>
    <row r="41" spans="1:6" x14ac:dyDescent="0.25">
      <c r="A41" s="18">
        <v>40300</v>
      </c>
      <c r="B41" s="19" t="s">
        <v>40</v>
      </c>
      <c r="C41" s="11">
        <v>0</v>
      </c>
      <c r="D41" s="11">
        <v>0</v>
      </c>
      <c r="E41" s="20"/>
      <c r="F41" s="20"/>
    </row>
    <row r="42" spans="1:6" x14ac:dyDescent="0.25">
      <c r="A42" s="18">
        <v>40400</v>
      </c>
      <c r="B42" s="19" t="s">
        <v>41</v>
      </c>
      <c r="C42" s="11">
        <v>265000</v>
      </c>
      <c r="D42" s="11">
        <v>0</v>
      </c>
      <c r="E42" s="20"/>
      <c r="F42" s="20"/>
    </row>
    <row r="43" spans="1:6" x14ac:dyDescent="0.25">
      <c r="A43" s="27">
        <v>40500</v>
      </c>
      <c r="B43" s="28" t="s">
        <v>42</v>
      </c>
      <c r="C43" s="11">
        <v>12701248.130000001</v>
      </c>
      <c r="D43" s="11">
        <v>0</v>
      </c>
      <c r="E43" s="20"/>
      <c r="F43" s="20"/>
    </row>
    <row r="44" spans="1:6" x14ac:dyDescent="0.25">
      <c r="A44" s="21">
        <v>40000</v>
      </c>
      <c r="B44" s="22" t="s">
        <v>43</v>
      </c>
      <c r="C44" s="23">
        <f>SUM(C39:C43)</f>
        <v>108437713.77</v>
      </c>
      <c r="D44" s="23">
        <f>SUM(D39:D43)</f>
        <v>0</v>
      </c>
      <c r="E44" s="20"/>
      <c r="F44" s="20"/>
    </row>
    <row r="45" spans="1:6" x14ac:dyDescent="0.25">
      <c r="A45" s="24"/>
      <c r="B45" s="13"/>
      <c r="C45" s="25"/>
      <c r="D45" s="25"/>
      <c r="E45" s="20"/>
      <c r="F45" s="20"/>
    </row>
    <row r="46" spans="1:6" x14ac:dyDescent="0.25">
      <c r="A46" s="32" t="s">
        <v>44</v>
      </c>
      <c r="B46" s="10" t="s">
        <v>45</v>
      </c>
      <c r="C46" s="35"/>
      <c r="D46" s="36"/>
      <c r="E46" s="13"/>
      <c r="F46" s="13"/>
    </row>
    <row r="47" spans="1:6" x14ac:dyDescent="0.25">
      <c r="A47" s="18">
        <v>50100</v>
      </c>
      <c r="B47" s="19" t="s">
        <v>46</v>
      </c>
      <c r="C47" s="11">
        <v>0</v>
      </c>
      <c r="D47" s="11">
        <v>0</v>
      </c>
      <c r="E47" s="20"/>
      <c r="F47" s="20"/>
    </row>
    <row r="48" spans="1:6" x14ac:dyDescent="0.25">
      <c r="A48" s="18">
        <v>50200</v>
      </c>
      <c r="B48" s="19" t="s">
        <v>47</v>
      </c>
      <c r="C48" s="11">
        <v>0</v>
      </c>
      <c r="D48" s="11">
        <v>0</v>
      </c>
      <c r="E48" s="20"/>
      <c r="F48" s="20"/>
    </row>
    <row r="49" spans="1:6" x14ac:dyDescent="0.25">
      <c r="A49" s="18">
        <v>50300</v>
      </c>
      <c r="B49" s="19" t="s">
        <v>48</v>
      </c>
      <c r="C49" s="11">
        <v>0</v>
      </c>
      <c r="D49" s="11">
        <v>0</v>
      </c>
      <c r="E49" s="20"/>
      <c r="F49" s="20"/>
    </row>
    <row r="50" spans="1:6" x14ac:dyDescent="0.25">
      <c r="A50" s="18">
        <v>50400</v>
      </c>
      <c r="B50" s="19" t="s">
        <v>49</v>
      </c>
      <c r="C50" s="11">
        <v>100000000</v>
      </c>
      <c r="D50" s="11">
        <v>0</v>
      </c>
      <c r="E50" s="20"/>
      <c r="F50" s="20"/>
    </row>
    <row r="51" spans="1:6" x14ac:dyDescent="0.25">
      <c r="A51" s="21">
        <v>50000</v>
      </c>
      <c r="B51" s="22" t="s">
        <v>50</v>
      </c>
      <c r="C51" s="23">
        <f>SUM(C47:C50)</f>
        <v>100000000</v>
      </c>
      <c r="D51" s="23">
        <f>SUM(D47:D50)</f>
        <v>0</v>
      </c>
      <c r="E51" s="20"/>
      <c r="F51" s="20"/>
    </row>
    <row r="52" spans="1:6" x14ac:dyDescent="0.25">
      <c r="A52" s="24"/>
      <c r="B52" s="13"/>
      <c r="C52" s="25"/>
      <c r="D52" s="25"/>
      <c r="E52" s="20"/>
      <c r="F52" s="20"/>
    </row>
    <row r="53" spans="1:6" x14ac:dyDescent="0.25">
      <c r="A53" s="32" t="s">
        <v>51</v>
      </c>
      <c r="B53" s="10" t="s">
        <v>52</v>
      </c>
      <c r="C53" s="35"/>
      <c r="D53" s="36"/>
      <c r="E53" s="13"/>
      <c r="F53" s="13"/>
    </row>
    <row r="54" spans="1:6" x14ac:dyDescent="0.25">
      <c r="A54" s="18">
        <v>60100</v>
      </c>
      <c r="B54" s="19" t="s">
        <v>46</v>
      </c>
      <c r="C54" s="11">
        <v>0</v>
      </c>
      <c r="D54" s="11">
        <v>0</v>
      </c>
      <c r="E54" s="20"/>
      <c r="F54" s="20"/>
    </row>
    <row r="55" spans="1:6" x14ac:dyDescent="0.25">
      <c r="A55" s="18">
        <v>60200</v>
      </c>
      <c r="B55" s="19" t="s">
        <v>47</v>
      </c>
      <c r="C55" s="11">
        <v>0</v>
      </c>
      <c r="D55" s="11">
        <v>0</v>
      </c>
      <c r="E55" s="20"/>
      <c r="F55" s="20"/>
    </row>
    <row r="56" spans="1:6" x14ac:dyDescent="0.25">
      <c r="A56" s="18">
        <v>60300</v>
      </c>
      <c r="B56" s="19" t="s">
        <v>48</v>
      </c>
      <c r="C56" s="11">
        <v>47502147.090000004</v>
      </c>
      <c r="D56" s="11">
        <v>0</v>
      </c>
      <c r="E56" s="20"/>
      <c r="F56" s="20"/>
    </row>
    <row r="57" spans="1:6" x14ac:dyDescent="0.25">
      <c r="A57" s="18">
        <v>60400</v>
      </c>
      <c r="B57" s="19" t="s">
        <v>49</v>
      </c>
      <c r="C57" s="11">
        <v>0</v>
      </c>
      <c r="D57" s="11">
        <v>0</v>
      </c>
      <c r="E57" s="20"/>
      <c r="F57" s="20"/>
    </row>
    <row r="58" spans="1:6" x14ac:dyDescent="0.25">
      <c r="A58" s="21">
        <v>60000</v>
      </c>
      <c r="B58" s="22" t="s">
        <v>53</v>
      </c>
      <c r="C58" s="23">
        <f>SUM(C54:C57)</f>
        <v>47502147.090000004</v>
      </c>
      <c r="D58" s="23">
        <f>SUM(D54:D57)</f>
        <v>0</v>
      </c>
      <c r="E58" s="20"/>
      <c r="F58" s="20"/>
    </row>
    <row r="59" spans="1:6" x14ac:dyDescent="0.25">
      <c r="A59" s="24"/>
      <c r="B59" s="13"/>
      <c r="C59" s="25"/>
      <c r="D59" s="25"/>
      <c r="E59" s="20"/>
      <c r="F59" s="20"/>
    </row>
    <row r="60" spans="1:6" x14ac:dyDescent="0.25">
      <c r="A60" s="32" t="s">
        <v>54</v>
      </c>
      <c r="B60" s="10" t="s">
        <v>55</v>
      </c>
      <c r="C60" s="35"/>
      <c r="D60" s="36"/>
      <c r="E60" s="13"/>
      <c r="F60" s="13"/>
    </row>
    <row r="61" spans="1:6" x14ac:dyDescent="0.25">
      <c r="A61" s="18">
        <v>70100</v>
      </c>
      <c r="B61" s="19" t="s">
        <v>56</v>
      </c>
      <c r="C61" s="11">
        <v>230000000</v>
      </c>
      <c r="D61" s="11">
        <v>0</v>
      </c>
      <c r="E61" s="20"/>
      <c r="F61" s="20"/>
    </row>
    <row r="62" spans="1:6" x14ac:dyDescent="0.25">
      <c r="A62" s="37">
        <v>70000</v>
      </c>
      <c r="B62" s="22" t="s">
        <v>57</v>
      </c>
      <c r="C62" s="23">
        <f>SUM(C61)</f>
        <v>230000000</v>
      </c>
      <c r="D62" s="23">
        <f>SUM(D61)</f>
        <v>0</v>
      </c>
      <c r="E62" s="20"/>
      <c r="F62" s="20"/>
    </row>
    <row r="63" spans="1:6" x14ac:dyDescent="0.25">
      <c r="A63" s="24"/>
      <c r="B63" s="13"/>
      <c r="C63" s="25"/>
      <c r="D63" s="25"/>
      <c r="E63" s="20"/>
      <c r="F63" s="20"/>
    </row>
    <row r="64" spans="1:6" x14ac:dyDescent="0.25">
      <c r="A64" s="32" t="s">
        <v>58</v>
      </c>
      <c r="B64" s="10" t="s">
        <v>59</v>
      </c>
      <c r="C64" s="35"/>
      <c r="D64" s="36"/>
      <c r="E64" s="13"/>
      <c r="F64" s="13"/>
    </row>
    <row r="65" spans="1:6" x14ac:dyDescent="0.25">
      <c r="A65" s="18">
        <v>90100</v>
      </c>
      <c r="B65" s="19" t="s">
        <v>60</v>
      </c>
      <c r="C65" s="11">
        <v>523734500</v>
      </c>
      <c r="D65" s="11">
        <v>0</v>
      </c>
      <c r="E65" s="20"/>
      <c r="F65" s="20"/>
    </row>
    <row r="66" spans="1:6" x14ac:dyDescent="0.25">
      <c r="A66" s="18">
        <v>90200</v>
      </c>
      <c r="B66" s="19" t="s">
        <v>61</v>
      </c>
      <c r="C66" s="11">
        <v>6297000</v>
      </c>
      <c r="D66" s="11">
        <v>0</v>
      </c>
      <c r="E66" s="20"/>
      <c r="F66" s="20"/>
    </row>
    <row r="67" spans="1:6" x14ac:dyDescent="0.25">
      <c r="A67" s="37">
        <v>90000</v>
      </c>
      <c r="B67" s="22" t="s">
        <v>62</v>
      </c>
      <c r="C67" s="23">
        <f>SUM(C65:C66)</f>
        <v>530031500</v>
      </c>
      <c r="D67" s="23">
        <f>SUM(D65:D66)</f>
        <v>0</v>
      </c>
      <c r="E67" s="20"/>
      <c r="F67" s="20"/>
    </row>
    <row r="68" spans="1:6" ht="23.25" customHeight="1" x14ac:dyDescent="0.25">
      <c r="A68" s="38"/>
      <c r="B68" s="39" t="s">
        <v>63</v>
      </c>
      <c r="C68" s="40">
        <f>+C20+C28+C36+C44+C51+C58+C62+C67</f>
        <v>1925443020.75</v>
      </c>
      <c r="D68" s="40">
        <f>+D20+D28+D36+D44+D51+D58+D62+D67</f>
        <v>0</v>
      </c>
      <c r="E68" s="41"/>
      <c r="F68" s="41"/>
    </row>
    <row r="69" spans="1:6" ht="23.25" customHeight="1" x14ac:dyDescent="0.25">
      <c r="A69" s="38"/>
      <c r="B69" s="39" t="s">
        <v>64</v>
      </c>
      <c r="C69" s="40">
        <f>+C68+C8+C9+C10</f>
        <v>1938878081.8299999</v>
      </c>
      <c r="D69" s="40">
        <f>+D68+D11</f>
        <v>0</v>
      </c>
      <c r="E69" s="41"/>
      <c r="F69" s="41"/>
    </row>
    <row r="70" spans="1:6" x14ac:dyDescent="0.25">
      <c r="A70" s="42"/>
      <c r="B70" s="42"/>
      <c r="C70" s="42"/>
      <c r="D70" s="42"/>
      <c r="E70" s="13"/>
      <c r="F70" s="13"/>
    </row>
  </sheetData>
  <mergeCells count="2">
    <mergeCell ref="B1:D1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7E37-57C4-48E0-A714-D37EC22F3006}">
  <dimension ref="A1:BW57"/>
  <sheetViews>
    <sheetView showGridLines="0" workbookViewId="0">
      <selection sqref="A1:XFD1048576"/>
    </sheetView>
  </sheetViews>
  <sheetFormatPr defaultRowHeight="15" x14ac:dyDescent="0.25"/>
  <cols>
    <col min="1" max="1" width="6" customWidth="1"/>
    <col min="2" max="2" width="55.5703125" customWidth="1"/>
    <col min="3" max="75" width="18.7109375" customWidth="1"/>
    <col min="257" max="257" width="6" customWidth="1"/>
    <col min="258" max="258" width="55.5703125" customWidth="1"/>
    <col min="259" max="331" width="18.7109375" customWidth="1"/>
    <col min="513" max="513" width="6" customWidth="1"/>
    <col min="514" max="514" width="55.5703125" customWidth="1"/>
    <col min="515" max="587" width="18.7109375" customWidth="1"/>
    <col min="769" max="769" width="6" customWidth="1"/>
    <col min="770" max="770" width="55.5703125" customWidth="1"/>
    <col min="771" max="843" width="18.7109375" customWidth="1"/>
    <col min="1025" max="1025" width="6" customWidth="1"/>
    <col min="1026" max="1026" width="55.5703125" customWidth="1"/>
    <col min="1027" max="1099" width="18.7109375" customWidth="1"/>
    <col min="1281" max="1281" width="6" customWidth="1"/>
    <col min="1282" max="1282" width="55.5703125" customWidth="1"/>
    <col min="1283" max="1355" width="18.7109375" customWidth="1"/>
    <col min="1537" max="1537" width="6" customWidth="1"/>
    <col min="1538" max="1538" width="55.5703125" customWidth="1"/>
    <col min="1539" max="1611" width="18.7109375" customWidth="1"/>
    <col min="1793" max="1793" width="6" customWidth="1"/>
    <col min="1794" max="1794" width="55.5703125" customWidth="1"/>
    <col min="1795" max="1867" width="18.7109375" customWidth="1"/>
    <col min="2049" max="2049" width="6" customWidth="1"/>
    <col min="2050" max="2050" width="55.5703125" customWidth="1"/>
    <col min="2051" max="2123" width="18.7109375" customWidth="1"/>
    <col min="2305" max="2305" width="6" customWidth="1"/>
    <col min="2306" max="2306" width="55.5703125" customWidth="1"/>
    <col min="2307" max="2379" width="18.7109375" customWidth="1"/>
    <col min="2561" max="2561" width="6" customWidth="1"/>
    <col min="2562" max="2562" width="55.5703125" customWidth="1"/>
    <col min="2563" max="2635" width="18.7109375" customWidth="1"/>
    <col min="2817" max="2817" width="6" customWidth="1"/>
    <col min="2818" max="2818" width="55.5703125" customWidth="1"/>
    <col min="2819" max="2891" width="18.7109375" customWidth="1"/>
    <col min="3073" max="3073" width="6" customWidth="1"/>
    <col min="3074" max="3074" width="55.5703125" customWidth="1"/>
    <col min="3075" max="3147" width="18.7109375" customWidth="1"/>
    <col min="3329" max="3329" width="6" customWidth="1"/>
    <col min="3330" max="3330" width="55.5703125" customWidth="1"/>
    <col min="3331" max="3403" width="18.7109375" customWidth="1"/>
    <col min="3585" max="3585" width="6" customWidth="1"/>
    <col min="3586" max="3586" width="55.5703125" customWidth="1"/>
    <col min="3587" max="3659" width="18.7109375" customWidth="1"/>
    <col min="3841" max="3841" width="6" customWidth="1"/>
    <col min="3842" max="3842" width="55.5703125" customWidth="1"/>
    <col min="3843" max="3915" width="18.7109375" customWidth="1"/>
    <col min="4097" max="4097" width="6" customWidth="1"/>
    <col min="4098" max="4098" width="55.5703125" customWidth="1"/>
    <col min="4099" max="4171" width="18.7109375" customWidth="1"/>
    <col min="4353" max="4353" width="6" customWidth="1"/>
    <col min="4354" max="4354" width="55.5703125" customWidth="1"/>
    <col min="4355" max="4427" width="18.7109375" customWidth="1"/>
    <col min="4609" max="4609" width="6" customWidth="1"/>
    <col min="4610" max="4610" width="55.5703125" customWidth="1"/>
    <col min="4611" max="4683" width="18.7109375" customWidth="1"/>
    <col min="4865" max="4865" width="6" customWidth="1"/>
    <col min="4866" max="4866" width="55.5703125" customWidth="1"/>
    <col min="4867" max="4939" width="18.7109375" customWidth="1"/>
    <col min="5121" max="5121" width="6" customWidth="1"/>
    <col min="5122" max="5122" width="55.5703125" customWidth="1"/>
    <col min="5123" max="5195" width="18.7109375" customWidth="1"/>
    <col min="5377" max="5377" width="6" customWidth="1"/>
    <col min="5378" max="5378" width="55.5703125" customWidth="1"/>
    <col min="5379" max="5451" width="18.7109375" customWidth="1"/>
    <col min="5633" max="5633" width="6" customWidth="1"/>
    <col min="5634" max="5634" width="55.5703125" customWidth="1"/>
    <col min="5635" max="5707" width="18.7109375" customWidth="1"/>
    <col min="5889" max="5889" width="6" customWidth="1"/>
    <col min="5890" max="5890" width="55.5703125" customWidth="1"/>
    <col min="5891" max="5963" width="18.7109375" customWidth="1"/>
    <col min="6145" max="6145" width="6" customWidth="1"/>
    <col min="6146" max="6146" width="55.5703125" customWidth="1"/>
    <col min="6147" max="6219" width="18.7109375" customWidth="1"/>
    <col min="6401" max="6401" width="6" customWidth="1"/>
    <col min="6402" max="6402" width="55.5703125" customWidth="1"/>
    <col min="6403" max="6475" width="18.7109375" customWidth="1"/>
    <col min="6657" max="6657" width="6" customWidth="1"/>
    <col min="6658" max="6658" width="55.5703125" customWidth="1"/>
    <col min="6659" max="6731" width="18.7109375" customWidth="1"/>
    <col min="6913" max="6913" width="6" customWidth="1"/>
    <col min="6914" max="6914" width="55.5703125" customWidth="1"/>
    <col min="6915" max="6987" width="18.7109375" customWidth="1"/>
    <col min="7169" max="7169" width="6" customWidth="1"/>
    <col min="7170" max="7170" width="55.5703125" customWidth="1"/>
    <col min="7171" max="7243" width="18.7109375" customWidth="1"/>
    <col min="7425" max="7425" width="6" customWidth="1"/>
    <col min="7426" max="7426" width="55.5703125" customWidth="1"/>
    <col min="7427" max="7499" width="18.7109375" customWidth="1"/>
    <col min="7681" max="7681" width="6" customWidth="1"/>
    <col min="7682" max="7682" width="55.5703125" customWidth="1"/>
    <col min="7683" max="7755" width="18.7109375" customWidth="1"/>
    <col min="7937" max="7937" width="6" customWidth="1"/>
    <col min="7938" max="7938" width="55.5703125" customWidth="1"/>
    <col min="7939" max="8011" width="18.7109375" customWidth="1"/>
    <col min="8193" max="8193" width="6" customWidth="1"/>
    <col min="8194" max="8194" width="55.5703125" customWidth="1"/>
    <col min="8195" max="8267" width="18.7109375" customWidth="1"/>
    <col min="8449" max="8449" width="6" customWidth="1"/>
    <col min="8450" max="8450" width="55.5703125" customWidth="1"/>
    <col min="8451" max="8523" width="18.7109375" customWidth="1"/>
    <col min="8705" max="8705" width="6" customWidth="1"/>
    <col min="8706" max="8706" width="55.5703125" customWidth="1"/>
    <col min="8707" max="8779" width="18.7109375" customWidth="1"/>
    <col min="8961" max="8961" width="6" customWidth="1"/>
    <col min="8962" max="8962" width="55.5703125" customWidth="1"/>
    <col min="8963" max="9035" width="18.7109375" customWidth="1"/>
    <col min="9217" max="9217" width="6" customWidth="1"/>
    <col min="9218" max="9218" width="55.5703125" customWidth="1"/>
    <col min="9219" max="9291" width="18.7109375" customWidth="1"/>
    <col min="9473" max="9473" width="6" customWidth="1"/>
    <col min="9474" max="9474" width="55.5703125" customWidth="1"/>
    <col min="9475" max="9547" width="18.7109375" customWidth="1"/>
    <col min="9729" max="9729" width="6" customWidth="1"/>
    <col min="9730" max="9730" width="55.5703125" customWidth="1"/>
    <col min="9731" max="9803" width="18.7109375" customWidth="1"/>
    <col min="9985" max="9985" width="6" customWidth="1"/>
    <col min="9986" max="9986" width="55.5703125" customWidth="1"/>
    <col min="9987" max="10059" width="18.7109375" customWidth="1"/>
    <col min="10241" max="10241" width="6" customWidth="1"/>
    <col min="10242" max="10242" width="55.5703125" customWidth="1"/>
    <col min="10243" max="10315" width="18.7109375" customWidth="1"/>
    <col min="10497" max="10497" width="6" customWidth="1"/>
    <col min="10498" max="10498" width="55.5703125" customWidth="1"/>
    <col min="10499" max="10571" width="18.7109375" customWidth="1"/>
    <col min="10753" max="10753" width="6" customWidth="1"/>
    <col min="10754" max="10754" width="55.5703125" customWidth="1"/>
    <col min="10755" max="10827" width="18.7109375" customWidth="1"/>
    <col min="11009" max="11009" width="6" customWidth="1"/>
    <col min="11010" max="11010" width="55.5703125" customWidth="1"/>
    <col min="11011" max="11083" width="18.7109375" customWidth="1"/>
    <col min="11265" max="11265" width="6" customWidth="1"/>
    <col min="11266" max="11266" width="55.5703125" customWidth="1"/>
    <col min="11267" max="11339" width="18.7109375" customWidth="1"/>
    <col min="11521" max="11521" width="6" customWidth="1"/>
    <col min="11522" max="11522" width="55.5703125" customWidth="1"/>
    <col min="11523" max="11595" width="18.7109375" customWidth="1"/>
    <col min="11777" max="11777" width="6" customWidth="1"/>
    <col min="11778" max="11778" width="55.5703125" customWidth="1"/>
    <col min="11779" max="11851" width="18.7109375" customWidth="1"/>
    <col min="12033" max="12033" width="6" customWidth="1"/>
    <col min="12034" max="12034" width="55.5703125" customWidth="1"/>
    <col min="12035" max="12107" width="18.7109375" customWidth="1"/>
    <col min="12289" max="12289" width="6" customWidth="1"/>
    <col min="12290" max="12290" width="55.5703125" customWidth="1"/>
    <col min="12291" max="12363" width="18.7109375" customWidth="1"/>
    <col min="12545" max="12545" width="6" customWidth="1"/>
    <col min="12546" max="12546" width="55.5703125" customWidth="1"/>
    <col min="12547" max="12619" width="18.7109375" customWidth="1"/>
    <col min="12801" max="12801" width="6" customWidth="1"/>
    <col min="12802" max="12802" width="55.5703125" customWidth="1"/>
    <col min="12803" max="12875" width="18.7109375" customWidth="1"/>
    <col min="13057" max="13057" width="6" customWidth="1"/>
    <col min="13058" max="13058" width="55.5703125" customWidth="1"/>
    <col min="13059" max="13131" width="18.7109375" customWidth="1"/>
    <col min="13313" max="13313" width="6" customWidth="1"/>
    <col min="13314" max="13314" width="55.5703125" customWidth="1"/>
    <col min="13315" max="13387" width="18.7109375" customWidth="1"/>
    <col min="13569" max="13569" width="6" customWidth="1"/>
    <col min="13570" max="13570" width="55.5703125" customWidth="1"/>
    <col min="13571" max="13643" width="18.7109375" customWidth="1"/>
    <col min="13825" max="13825" width="6" customWidth="1"/>
    <col min="13826" max="13826" width="55.5703125" customWidth="1"/>
    <col min="13827" max="13899" width="18.7109375" customWidth="1"/>
    <col min="14081" max="14081" width="6" customWidth="1"/>
    <col min="14082" max="14082" width="55.5703125" customWidth="1"/>
    <col min="14083" max="14155" width="18.7109375" customWidth="1"/>
    <col min="14337" max="14337" width="6" customWidth="1"/>
    <col min="14338" max="14338" width="55.5703125" customWidth="1"/>
    <col min="14339" max="14411" width="18.7109375" customWidth="1"/>
    <col min="14593" max="14593" width="6" customWidth="1"/>
    <col min="14594" max="14594" width="55.5703125" customWidth="1"/>
    <col min="14595" max="14667" width="18.7109375" customWidth="1"/>
    <col min="14849" max="14849" width="6" customWidth="1"/>
    <col min="14850" max="14850" width="55.5703125" customWidth="1"/>
    <col min="14851" max="14923" width="18.7109375" customWidth="1"/>
    <col min="15105" max="15105" width="6" customWidth="1"/>
    <col min="15106" max="15106" width="55.5703125" customWidth="1"/>
    <col min="15107" max="15179" width="18.7109375" customWidth="1"/>
    <col min="15361" max="15361" width="6" customWidth="1"/>
    <col min="15362" max="15362" width="55.5703125" customWidth="1"/>
    <col min="15363" max="15435" width="18.7109375" customWidth="1"/>
    <col min="15617" max="15617" width="6" customWidth="1"/>
    <col min="15618" max="15618" width="55.5703125" customWidth="1"/>
    <col min="15619" max="15691" width="18.7109375" customWidth="1"/>
    <col min="15873" max="15873" width="6" customWidth="1"/>
    <col min="15874" max="15874" width="55.5703125" customWidth="1"/>
    <col min="15875" max="15947" width="18.7109375" customWidth="1"/>
    <col min="16129" max="16129" width="6" customWidth="1"/>
    <col min="16130" max="16130" width="55.5703125" customWidth="1"/>
    <col min="16131" max="16203" width="18.7109375" customWidth="1"/>
  </cols>
  <sheetData>
    <row r="1" spans="1:75" ht="36.75" customHeight="1" x14ac:dyDescent="0.25">
      <c r="B1" s="103"/>
      <c r="C1" s="104"/>
      <c r="D1" s="104"/>
      <c r="E1" s="104"/>
      <c r="F1" s="104"/>
      <c r="G1" s="104"/>
      <c r="H1" s="104"/>
      <c r="I1" s="104"/>
      <c r="J1" s="104"/>
    </row>
    <row r="3" spans="1:75" x14ac:dyDescent="0.25">
      <c r="C3" s="80" t="s">
        <v>0</v>
      </c>
      <c r="D3" s="80"/>
      <c r="E3" s="80"/>
      <c r="F3" s="80"/>
    </row>
    <row r="4" spans="1:75" ht="18.75" x14ac:dyDescent="0.3">
      <c r="B4" s="1" t="s">
        <v>65</v>
      </c>
    </row>
    <row r="5" spans="1:75" ht="18.75" x14ac:dyDescent="0.3">
      <c r="B5" s="3"/>
      <c r="C5" s="3" t="s">
        <v>2</v>
      </c>
      <c r="D5" s="1">
        <f>[3]Entrate!C5</f>
        <v>2028</v>
      </c>
      <c r="G5" s="1"/>
    </row>
    <row r="6" spans="1:75" ht="18.75" x14ac:dyDescent="0.3">
      <c r="B6" s="1"/>
      <c r="G6" s="1"/>
    </row>
    <row r="7" spans="1:75" ht="12.75" customHeight="1" x14ac:dyDescent="0.25">
      <c r="A7" s="43"/>
      <c r="B7" s="105" t="s">
        <v>66</v>
      </c>
      <c r="C7" s="93">
        <v>1</v>
      </c>
      <c r="D7" s="94"/>
      <c r="E7" s="95"/>
      <c r="F7" s="93">
        <v>2</v>
      </c>
      <c r="G7" s="94"/>
      <c r="H7" s="95"/>
      <c r="I7" s="93">
        <v>3</v>
      </c>
      <c r="J7" s="94"/>
      <c r="K7" s="95"/>
      <c r="L7" s="93">
        <v>4</v>
      </c>
      <c r="M7" s="94"/>
      <c r="N7" s="95"/>
      <c r="O7" s="93">
        <v>5</v>
      </c>
      <c r="P7" s="94"/>
      <c r="Q7" s="95"/>
      <c r="R7" s="93">
        <v>6</v>
      </c>
      <c r="S7" s="94"/>
      <c r="T7" s="95"/>
      <c r="U7" s="93">
        <v>7</v>
      </c>
      <c r="V7" s="94"/>
      <c r="W7" s="95"/>
      <c r="X7" s="93">
        <v>8</v>
      </c>
      <c r="Y7" s="94"/>
      <c r="Z7" s="95"/>
      <c r="AA7" s="93">
        <v>9</v>
      </c>
      <c r="AB7" s="94"/>
      <c r="AC7" s="95"/>
      <c r="AD7" s="93">
        <v>10</v>
      </c>
      <c r="AE7" s="94"/>
      <c r="AF7" s="95"/>
      <c r="AG7" s="94">
        <v>11</v>
      </c>
      <c r="AH7" s="94"/>
      <c r="AI7" s="95"/>
      <c r="AJ7" s="93">
        <v>12</v>
      </c>
      <c r="AK7" s="94"/>
      <c r="AL7" s="95"/>
      <c r="AM7" s="93">
        <v>13</v>
      </c>
      <c r="AN7" s="94"/>
      <c r="AO7" s="95"/>
      <c r="AP7" s="93">
        <v>14</v>
      </c>
      <c r="AQ7" s="94"/>
      <c r="AR7" s="95"/>
      <c r="AS7" s="93">
        <v>15</v>
      </c>
      <c r="AT7" s="94"/>
      <c r="AU7" s="95"/>
      <c r="AV7" s="94">
        <v>16</v>
      </c>
      <c r="AW7" s="94"/>
      <c r="AX7" s="95"/>
      <c r="AY7" s="93">
        <v>17</v>
      </c>
      <c r="AZ7" s="94"/>
      <c r="BA7" s="95"/>
      <c r="BB7" s="93">
        <v>18</v>
      </c>
      <c r="BC7" s="94"/>
      <c r="BD7" s="95"/>
      <c r="BE7" s="93">
        <v>19</v>
      </c>
      <c r="BF7" s="94"/>
      <c r="BG7" s="95"/>
      <c r="BH7" s="93">
        <v>20</v>
      </c>
      <c r="BI7" s="94"/>
      <c r="BJ7" s="95"/>
      <c r="BK7" s="94">
        <v>50</v>
      </c>
      <c r="BL7" s="94"/>
      <c r="BM7" s="95"/>
      <c r="BN7" s="93">
        <v>60</v>
      </c>
      <c r="BO7" s="94"/>
      <c r="BP7" s="95"/>
      <c r="BQ7" s="93">
        <v>99</v>
      </c>
      <c r="BR7" s="94"/>
      <c r="BS7" s="94"/>
      <c r="BT7" s="96" t="s">
        <v>67</v>
      </c>
      <c r="BU7" s="98" t="s">
        <v>68</v>
      </c>
      <c r="BV7" s="87"/>
      <c r="BW7" s="99"/>
    </row>
    <row r="8" spans="1:75" s="45" customFormat="1" ht="58.5" customHeight="1" x14ac:dyDescent="0.25">
      <c r="A8" s="44"/>
      <c r="B8" s="106"/>
      <c r="C8" s="87" t="s">
        <v>69</v>
      </c>
      <c r="D8" s="87"/>
      <c r="E8" s="88"/>
      <c r="F8" s="89" t="s">
        <v>70</v>
      </c>
      <c r="G8" s="88"/>
      <c r="H8" s="90"/>
      <c r="I8" s="91" t="s">
        <v>71</v>
      </c>
      <c r="J8" s="92"/>
      <c r="K8" s="86"/>
      <c r="L8" s="84" t="s">
        <v>72</v>
      </c>
      <c r="M8" s="85"/>
      <c r="N8" s="86"/>
      <c r="O8" s="84" t="s">
        <v>73</v>
      </c>
      <c r="P8" s="85"/>
      <c r="Q8" s="86"/>
      <c r="R8" s="87" t="s">
        <v>74</v>
      </c>
      <c r="S8" s="87"/>
      <c r="T8" s="88"/>
      <c r="U8" s="89" t="s">
        <v>75</v>
      </c>
      <c r="V8" s="88"/>
      <c r="W8" s="90"/>
      <c r="X8" s="91" t="s">
        <v>76</v>
      </c>
      <c r="Y8" s="92"/>
      <c r="Z8" s="86"/>
      <c r="AA8" s="84" t="s">
        <v>77</v>
      </c>
      <c r="AB8" s="85"/>
      <c r="AC8" s="86"/>
      <c r="AD8" s="84" t="s">
        <v>78</v>
      </c>
      <c r="AE8" s="85"/>
      <c r="AF8" s="86"/>
      <c r="AG8" s="87" t="s">
        <v>79</v>
      </c>
      <c r="AH8" s="87"/>
      <c r="AI8" s="88"/>
      <c r="AJ8" s="89" t="s">
        <v>80</v>
      </c>
      <c r="AK8" s="88"/>
      <c r="AL8" s="90"/>
      <c r="AM8" s="91" t="s">
        <v>81</v>
      </c>
      <c r="AN8" s="92"/>
      <c r="AO8" s="86"/>
      <c r="AP8" s="84" t="s">
        <v>82</v>
      </c>
      <c r="AQ8" s="85"/>
      <c r="AR8" s="86"/>
      <c r="AS8" s="84" t="s">
        <v>83</v>
      </c>
      <c r="AT8" s="85"/>
      <c r="AU8" s="86"/>
      <c r="AV8" s="87" t="s">
        <v>84</v>
      </c>
      <c r="AW8" s="87"/>
      <c r="AX8" s="88"/>
      <c r="AY8" s="89" t="s">
        <v>85</v>
      </c>
      <c r="AZ8" s="88"/>
      <c r="BA8" s="90"/>
      <c r="BB8" s="91" t="s">
        <v>86</v>
      </c>
      <c r="BC8" s="92"/>
      <c r="BD8" s="86"/>
      <c r="BE8" s="84" t="s">
        <v>87</v>
      </c>
      <c r="BF8" s="85"/>
      <c r="BG8" s="86"/>
      <c r="BH8" s="84" t="s">
        <v>88</v>
      </c>
      <c r="BI8" s="85"/>
      <c r="BJ8" s="86"/>
      <c r="BK8" s="87" t="s">
        <v>89</v>
      </c>
      <c r="BL8" s="87"/>
      <c r="BM8" s="88"/>
      <c r="BN8" s="89" t="s">
        <v>90</v>
      </c>
      <c r="BO8" s="88"/>
      <c r="BP8" s="90"/>
      <c r="BQ8" s="91" t="s">
        <v>91</v>
      </c>
      <c r="BR8" s="92"/>
      <c r="BS8" s="85"/>
      <c r="BT8" s="97"/>
      <c r="BU8" s="100"/>
      <c r="BV8" s="101"/>
      <c r="BW8" s="102"/>
    </row>
    <row r="9" spans="1:75" s="45" customFormat="1" ht="11.25" customHeight="1" x14ac:dyDescent="0.25">
      <c r="A9" s="44"/>
      <c r="B9" s="46"/>
      <c r="C9" s="81" t="s">
        <v>92</v>
      </c>
      <c r="D9" s="82"/>
      <c r="E9" s="47" t="s">
        <v>93</v>
      </c>
      <c r="F9" s="81" t="s">
        <v>92</v>
      </c>
      <c r="G9" s="82"/>
      <c r="H9" s="48" t="s">
        <v>93</v>
      </c>
      <c r="I9" s="81" t="s">
        <v>92</v>
      </c>
      <c r="J9" s="82"/>
      <c r="K9" s="49" t="s">
        <v>93</v>
      </c>
      <c r="L9" s="81" t="s">
        <v>92</v>
      </c>
      <c r="M9" s="82"/>
      <c r="N9" s="49" t="s">
        <v>93</v>
      </c>
      <c r="O9" s="81" t="s">
        <v>92</v>
      </c>
      <c r="P9" s="82"/>
      <c r="Q9" s="49" t="s">
        <v>93</v>
      </c>
      <c r="R9" s="83" t="s">
        <v>92</v>
      </c>
      <c r="S9" s="82"/>
      <c r="T9" s="47" t="s">
        <v>93</v>
      </c>
      <c r="U9" s="81" t="s">
        <v>92</v>
      </c>
      <c r="V9" s="82"/>
      <c r="W9" s="48" t="s">
        <v>93</v>
      </c>
      <c r="X9" s="81" t="s">
        <v>92</v>
      </c>
      <c r="Y9" s="82"/>
      <c r="Z9" s="49" t="s">
        <v>93</v>
      </c>
      <c r="AA9" s="81" t="s">
        <v>92</v>
      </c>
      <c r="AB9" s="82"/>
      <c r="AC9" s="49" t="s">
        <v>93</v>
      </c>
      <c r="AD9" s="81" t="s">
        <v>92</v>
      </c>
      <c r="AE9" s="82"/>
      <c r="AF9" s="49" t="s">
        <v>93</v>
      </c>
      <c r="AG9" s="83" t="s">
        <v>92</v>
      </c>
      <c r="AH9" s="82"/>
      <c r="AI9" s="47" t="s">
        <v>93</v>
      </c>
      <c r="AJ9" s="81" t="s">
        <v>92</v>
      </c>
      <c r="AK9" s="82"/>
      <c r="AL9" s="48" t="s">
        <v>93</v>
      </c>
      <c r="AM9" s="81" t="s">
        <v>92</v>
      </c>
      <c r="AN9" s="82"/>
      <c r="AO9" s="49" t="s">
        <v>93</v>
      </c>
      <c r="AP9" s="81" t="s">
        <v>92</v>
      </c>
      <c r="AQ9" s="82"/>
      <c r="AR9" s="49" t="s">
        <v>93</v>
      </c>
      <c r="AS9" s="81" t="s">
        <v>92</v>
      </c>
      <c r="AT9" s="82"/>
      <c r="AU9" s="49" t="s">
        <v>93</v>
      </c>
      <c r="AV9" s="83" t="s">
        <v>92</v>
      </c>
      <c r="AW9" s="82"/>
      <c r="AX9" s="47" t="s">
        <v>93</v>
      </c>
      <c r="AY9" s="81" t="s">
        <v>92</v>
      </c>
      <c r="AZ9" s="82"/>
      <c r="BA9" s="48" t="s">
        <v>93</v>
      </c>
      <c r="BB9" s="81" t="s">
        <v>92</v>
      </c>
      <c r="BC9" s="82"/>
      <c r="BD9" s="49" t="s">
        <v>93</v>
      </c>
      <c r="BE9" s="81" t="s">
        <v>92</v>
      </c>
      <c r="BF9" s="82"/>
      <c r="BG9" s="49" t="s">
        <v>93</v>
      </c>
      <c r="BH9" s="81" t="s">
        <v>92</v>
      </c>
      <c r="BI9" s="82"/>
      <c r="BJ9" s="49" t="s">
        <v>93</v>
      </c>
      <c r="BK9" s="83" t="s">
        <v>92</v>
      </c>
      <c r="BL9" s="82"/>
      <c r="BM9" s="47" t="s">
        <v>93</v>
      </c>
      <c r="BN9" s="81" t="s">
        <v>92</v>
      </c>
      <c r="BO9" s="82"/>
      <c r="BP9" s="48" t="s">
        <v>93</v>
      </c>
      <c r="BQ9" s="81" t="s">
        <v>92</v>
      </c>
      <c r="BR9" s="82"/>
      <c r="BS9" s="49" t="s">
        <v>93</v>
      </c>
      <c r="BT9" s="50" t="s">
        <v>92</v>
      </c>
      <c r="BU9" s="81" t="s">
        <v>92</v>
      </c>
      <c r="BV9" s="82"/>
      <c r="BW9" s="49" t="s">
        <v>93</v>
      </c>
    </row>
    <row r="10" spans="1:75" s="45" customFormat="1" ht="39" customHeight="1" x14ac:dyDescent="0.25">
      <c r="A10" s="8"/>
      <c r="B10" s="46"/>
      <c r="C10" s="51"/>
      <c r="D10" s="52" t="s">
        <v>94</v>
      </c>
      <c r="E10" s="53"/>
      <c r="F10" s="54"/>
      <c r="G10" s="52" t="s">
        <v>94</v>
      </c>
      <c r="H10" s="55"/>
      <c r="I10" s="54"/>
      <c r="J10" s="56" t="s">
        <v>94</v>
      </c>
      <c r="K10" s="53"/>
      <c r="L10" s="57"/>
      <c r="M10" s="56" t="s">
        <v>94</v>
      </c>
      <c r="N10" s="53"/>
      <c r="O10" s="54"/>
      <c r="P10" s="56" t="s">
        <v>94</v>
      </c>
      <c r="Q10" s="53"/>
      <c r="R10" s="51"/>
      <c r="S10" s="52" t="s">
        <v>94</v>
      </c>
      <c r="T10" s="53"/>
      <c r="U10" s="54"/>
      <c r="V10" s="52" t="s">
        <v>94</v>
      </c>
      <c r="W10" s="55"/>
      <c r="X10" s="54"/>
      <c r="Y10" s="56" t="s">
        <v>94</v>
      </c>
      <c r="Z10" s="53"/>
      <c r="AA10" s="57"/>
      <c r="AB10" s="56" t="s">
        <v>94</v>
      </c>
      <c r="AC10" s="53"/>
      <c r="AD10" s="54"/>
      <c r="AE10" s="56" t="s">
        <v>94</v>
      </c>
      <c r="AF10" s="53"/>
      <c r="AG10" s="51"/>
      <c r="AH10" s="52" t="s">
        <v>94</v>
      </c>
      <c r="AI10" s="53"/>
      <c r="AJ10" s="54"/>
      <c r="AK10" s="52" t="s">
        <v>94</v>
      </c>
      <c r="AL10" s="55"/>
      <c r="AM10" s="54"/>
      <c r="AN10" s="56" t="s">
        <v>94</v>
      </c>
      <c r="AO10" s="53"/>
      <c r="AP10" s="57"/>
      <c r="AQ10" s="56" t="s">
        <v>94</v>
      </c>
      <c r="AR10" s="53"/>
      <c r="AS10" s="54"/>
      <c r="AT10" s="56" t="s">
        <v>94</v>
      </c>
      <c r="AU10" s="53"/>
      <c r="AV10" s="51"/>
      <c r="AW10" s="52" t="s">
        <v>94</v>
      </c>
      <c r="AX10" s="53"/>
      <c r="AY10" s="54"/>
      <c r="AZ10" s="52" t="s">
        <v>94</v>
      </c>
      <c r="BA10" s="55"/>
      <c r="BB10" s="54"/>
      <c r="BC10" s="56" t="s">
        <v>94</v>
      </c>
      <c r="BD10" s="53"/>
      <c r="BE10" s="57"/>
      <c r="BF10" s="56" t="s">
        <v>94</v>
      </c>
      <c r="BG10" s="53"/>
      <c r="BH10" s="54"/>
      <c r="BI10" s="56" t="s">
        <v>94</v>
      </c>
      <c r="BJ10" s="53"/>
      <c r="BK10" s="51"/>
      <c r="BL10" s="52" t="s">
        <v>94</v>
      </c>
      <c r="BM10" s="53"/>
      <c r="BN10" s="54"/>
      <c r="BO10" s="52" t="s">
        <v>94</v>
      </c>
      <c r="BP10" s="55"/>
      <c r="BQ10" s="54"/>
      <c r="BR10" s="56" t="s">
        <v>94</v>
      </c>
      <c r="BS10" s="53"/>
      <c r="BT10" s="57"/>
      <c r="BU10" s="54"/>
      <c r="BV10" s="56" t="s">
        <v>94</v>
      </c>
      <c r="BW10" s="53"/>
    </row>
    <row r="11" spans="1:75" s="2" customFormat="1" ht="11.25" customHeight="1" x14ac:dyDescent="0.25">
      <c r="A11" s="58"/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60"/>
      <c r="M11" s="60"/>
      <c r="N11" s="61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1"/>
      <c r="AA11" s="60"/>
      <c r="AB11" s="60"/>
      <c r="AC11" s="61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1"/>
      <c r="AP11" s="60"/>
      <c r="AQ11" s="60"/>
      <c r="AR11" s="61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1"/>
      <c r="BE11" s="60"/>
      <c r="BF11" s="60"/>
      <c r="BG11" s="61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1"/>
      <c r="BT11" s="60"/>
      <c r="BU11" s="60"/>
      <c r="BV11" s="60"/>
      <c r="BW11" s="60"/>
    </row>
    <row r="12" spans="1:75" s="2" customFormat="1" ht="11.25" customHeight="1" x14ac:dyDescent="0.25">
      <c r="A12" s="58"/>
      <c r="B12" s="32" t="s">
        <v>95</v>
      </c>
      <c r="C12" s="60"/>
      <c r="D12" s="60"/>
      <c r="E12" s="60"/>
      <c r="F12" s="60"/>
      <c r="G12" s="60"/>
      <c r="H12" s="60"/>
      <c r="I12" s="60"/>
      <c r="J12" s="60"/>
      <c r="K12" s="61"/>
      <c r="L12" s="60"/>
      <c r="M12" s="60"/>
      <c r="N12" s="61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1"/>
      <c r="AA12" s="60"/>
      <c r="AB12" s="60"/>
      <c r="AC12" s="61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1"/>
      <c r="AP12" s="60"/>
      <c r="AQ12" s="60"/>
      <c r="AR12" s="61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1"/>
      <c r="BE12" s="60"/>
      <c r="BF12" s="60"/>
      <c r="BG12" s="61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1"/>
      <c r="BT12" s="62">
        <v>0</v>
      </c>
      <c r="BU12" s="60">
        <v>0</v>
      </c>
      <c r="BV12" s="60"/>
      <c r="BW12" s="60"/>
    </row>
    <row r="13" spans="1:75" s="2" customFormat="1" ht="11.25" customHeight="1" x14ac:dyDescent="0.25">
      <c r="A13" s="58"/>
      <c r="B13" s="32"/>
      <c r="C13" s="60"/>
      <c r="D13" s="60"/>
      <c r="E13" s="60"/>
      <c r="F13" s="60"/>
      <c r="G13" s="60"/>
      <c r="H13" s="60"/>
      <c r="I13" s="60"/>
      <c r="J13" s="60"/>
      <c r="K13" s="61"/>
      <c r="L13" s="60"/>
      <c r="M13" s="60"/>
      <c r="N13" s="61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1"/>
      <c r="AA13" s="60"/>
      <c r="AB13" s="60"/>
      <c r="AC13" s="61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1"/>
      <c r="AP13" s="60"/>
      <c r="AQ13" s="60"/>
      <c r="AR13" s="61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1"/>
      <c r="BE13" s="60"/>
      <c r="BF13" s="60"/>
      <c r="BG13" s="61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1"/>
      <c r="BT13" s="60"/>
      <c r="BU13" s="60"/>
      <c r="BV13" s="60"/>
      <c r="BW13" s="60"/>
    </row>
    <row r="14" spans="1:75" x14ac:dyDescent="0.25">
      <c r="A14" s="16"/>
      <c r="B14" s="14" t="s">
        <v>96</v>
      </c>
      <c r="C14" s="17"/>
      <c r="D14" s="12"/>
      <c r="E14" s="12"/>
      <c r="F14" s="12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17"/>
      <c r="S14" s="12"/>
      <c r="T14" s="12"/>
      <c r="U14" s="12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17"/>
      <c r="AH14" s="12"/>
      <c r="AI14" s="12"/>
      <c r="AJ14" s="12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17"/>
      <c r="AW14" s="12"/>
      <c r="AX14" s="12"/>
      <c r="AY14" s="12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17"/>
      <c r="BL14" s="12"/>
      <c r="BM14" s="12"/>
      <c r="BN14" s="12"/>
      <c r="BO14" s="58"/>
      <c r="BP14" s="58"/>
      <c r="BQ14" s="58"/>
      <c r="BR14" s="58"/>
      <c r="BS14" s="58"/>
      <c r="BT14" s="58"/>
      <c r="BU14" s="58"/>
      <c r="BV14" s="58"/>
      <c r="BW14" s="58"/>
    </row>
    <row r="15" spans="1:75" x14ac:dyDescent="0.25">
      <c r="A15" s="59">
        <v>101</v>
      </c>
      <c r="B15" s="63" t="s">
        <v>97</v>
      </c>
      <c r="C15" s="62">
        <v>92869233.150000006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39504272.229999997</v>
      </c>
      <c r="J15" s="62">
        <v>0</v>
      </c>
      <c r="K15" s="62">
        <v>0</v>
      </c>
      <c r="L15" s="62">
        <v>20648395.859999999</v>
      </c>
      <c r="M15" s="62">
        <v>0</v>
      </c>
      <c r="N15" s="62">
        <v>0</v>
      </c>
      <c r="O15" s="62">
        <v>8766327.75</v>
      </c>
      <c r="P15" s="62">
        <v>0</v>
      </c>
      <c r="Q15" s="62">
        <v>0</v>
      </c>
      <c r="R15" s="62">
        <v>554910.68999999994</v>
      </c>
      <c r="S15" s="62">
        <v>0</v>
      </c>
      <c r="T15" s="62">
        <v>0</v>
      </c>
      <c r="U15" s="62">
        <v>1922460.68</v>
      </c>
      <c r="V15" s="62">
        <v>0</v>
      </c>
      <c r="W15" s="62">
        <v>0</v>
      </c>
      <c r="X15" s="62">
        <v>2897379.92</v>
      </c>
      <c r="Y15" s="62">
        <v>0</v>
      </c>
      <c r="Z15" s="62">
        <v>0</v>
      </c>
      <c r="AA15" s="62">
        <v>2416618.9</v>
      </c>
      <c r="AB15" s="62">
        <v>0</v>
      </c>
      <c r="AC15" s="62">
        <v>0</v>
      </c>
      <c r="AD15" s="62">
        <v>3513972.42</v>
      </c>
      <c r="AE15" s="62">
        <v>0</v>
      </c>
      <c r="AF15" s="62">
        <v>0</v>
      </c>
      <c r="AG15" s="62">
        <v>1140125.49</v>
      </c>
      <c r="AH15" s="62">
        <v>0</v>
      </c>
      <c r="AI15" s="62">
        <v>0</v>
      </c>
      <c r="AJ15" s="62">
        <v>33828555.130000003</v>
      </c>
      <c r="AK15" s="62">
        <v>0</v>
      </c>
      <c r="AL15" s="62">
        <v>0</v>
      </c>
      <c r="AM15" s="62">
        <v>32410.080000000002</v>
      </c>
      <c r="AN15" s="62">
        <v>0</v>
      </c>
      <c r="AO15" s="62">
        <v>0</v>
      </c>
      <c r="AP15" s="62">
        <v>3869597.91</v>
      </c>
      <c r="AQ15" s="62">
        <v>0</v>
      </c>
      <c r="AR15" s="62">
        <v>0</v>
      </c>
      <c r="AS15" s="62">
        <v>433427.72</v>
      </c>
      <c r="AT15" s="62">
        <v>0</v>
      </c>
      <c r="AU15" s="62">
        <v>0</v>
      </c>
      <c r="AV15" s="62">
        <v>0</v>
      </c>
      <c r="AW15" s="62">
        <v>0</v>
      </c>
      <c r="AX15" s="62">
        <v>0</v>
      </c>
      <c r="AY15" s="62">
        <v>759992.51</v>
      </c>
      <c r="AZ15" s="62">
        <v>0</v>
      </c>
      <c r="BA15" s="62">
        <v>0</v>
      </c>
      <c r="BB15" s="62">
        <v>0</v>
      </c>
      <c r="BC15" s="62">
        <v>0</v>
      </c>
      <c r="BD15" s="62">
        <v>0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62">
        <v>0</v>
      </c>
      <c r="BO15" s="62">
        <v>0</v>
      </c>
      <c r="BP15" s="62">
        <v>0</v>
      </c>
      <c r="BQ15" s="62">
        <v>0</v>
      </c>
      <c r="BR15" s="62">
        <v>0</v>
      </c>
      <c r="BS15" s="62">
        <v>0</v>
      </c>
      <c r="BT15" s="62"/>
      <c r="BU15" s="64">
        <f>+C15+F15+I15+L15+O15+R15+U15+X15+AA15+AD15+AG15+AJ15+AM15+AP15+AS15+AV15+AY15+BB15+BE15+BH15+BK15+BN15+BQ15</f>
        <v>213157680.44</v>
      </c>
      <c r="BV15" s="64">
        <f t="shared" ref="BV15:BW24" si="0">+D15+G15+J15+M15+P15+S15+V15+Y15+AB15+AE15+AH15+AK15+AN15+AQ15+AT15+AW15+AZ15+BC15+BF15+BI15+BL15+BO15+BR15</f>
        <v>0</v>
      </c>
      <c r="BW15" s="64">
        <f t="shared" si="0"/>
        <v>0</v>
      </c>
    </row>
    <row r="16" spans="1:75" x14ac:dyDescent="0.25">
      <c r="A16" s="59">
        <f>A15 + 1</f>
        <v>102</v>
      </c>
      <c r="B16" s="63" t="s">
        <v>98</v>
      </c>
      <c r="C16" s="62">
        <v>14078516.91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1000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11700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0</v>
      </c>
      <c r="BI16" s="62">
        <v>0</v>
      </c>
      <c r="BJ16" s="62">
        <v>0</v>
      </c>
      <c r="BK16" s="62">
        <v>0</v>
      </c>
      <c r="BL16" s="62">
        <v>0</v>
      </c>
      <c r="BM16" s="62">
        <v>0</v>
      </c>
      <c r="BN16" s="62">
        <v>0</v>
      </c>
      <c r="BO16" s="62">
        <v>0</v>
      </c>
      <c r="BP16" s="62">
        <v>0</v>
      </c>
      <c r="BQ16" s="62">
        <v>0</v>
      </c>
      <c r="BR16" s="62">
        <v>0</v>
      </c>
      <c r="BS16" s="62">
        <v>0</v>
      </c>
      <c r="BT16" s="62"/>
      <c r="BU16" s="64">
        <f t="shared" ref="BU16:BU24" si="1">+C16+F16+I16+L16+O16+R16+U16+X16+AA16+AD16+AG16+AJ16+AM16+AP16+AS16+AV16+AY16+BB16+BE16+BH16+BK16+BN16+BQ16</f>
        <v>14091216.91</v>
      </c>
      <c r="BV16" s="64">
        <f t="shared" si="0"/>
        <v>0</v>
      </c>
      <c r="BW16" s="64">
        <f t="shared" si="0"/>
        <v>0</v>
      </c>
    </row>
    <row r="17" spans="1:75" x14ac:dyDescent="0.25">
      <c r="A17" s="59">
        <f t="shared" ref="A17:A24" si="2">A16 + 1</f>
        <v>103</v>
      </c>
      <c r="B17" s="63" t="s">
        <v>99</v>
      </c>
      <c r="C17" s="62">
        <v>36955407.170000002</v>
      </c>
      <c r="D17" s="62">
        <v>0</v>
      </c>
      <c r="E17" s="62">
        <v>0</v>
      </c>
      <c r="F17" s="62">
        <v>37000</v>
      </c>
      <c r="G17" s="62">
        <v>0</v>
      </c>
      <c r="H17" s="62">
        <v>0</v>
      </c>
      <c r="I17" s="62">
        <v>17467200</v>
      </c>
      <c r="J17" s="62">
        <v>0</v>
      </c>
      <c r="K17" s="62">
        <v>0</v>
      </c>
      <c r="L17" s="62">
        <v>39443305</v>
      </c>
      <c r="M17" s="62">
        <v>0</v>
      </c>
      <c r="N17" s="62">
        <v>0</v>
      </c>
      <c r="O17" s="62">
        <v>13347157.359999999</v>
      </c>
      <c r="P17" s="62">
        <v>0</v>
      </c>
      <c r="Q17" s="62">
        <v>0</v>
      </c>
      <c r="R17" s="62">
        <v>1769630</v>
      </c>
      <c r="S17" s="62">
        <v>0</v>
      </c>
      <c r="T17" s="62">
        <v>0</v>
      </c>
      <c r="U17" s="62">
        <v>5760540</v>
      </c>
      <c r="V17" s="62">
        <v>0</v>
      </c>
      <c r="W17" s="62">
        <v>0</v>
      </c>
      <c r="X17" s="62">
        <v>490120</v>
      </c>
      <c r="Y17" s="62">
        <v>0</v>
      </c>
      <c r="Z17" s="62">
        <v>0</v>
      </c>
      <c r="AA17" s="62">
        <v>188213091.55000001</v>
      </c>
      <c r="AB17" s="62">
        <v>0</v>
      </c>
      <c r="AC17" s="62">
        <v>0</v>
      </c>
      <c r="AD17" s="62">
        <v>28110751.399999999</v>
      </c>
      <c r="AE17" s="62">
        <v>0</v>
      </c>
      <c r="AF17" s="62">
        <v>0</v>
      </c>
      <c r="AG17" s="62">
        <v>1204400</v>
      </c>
      <c r="AH17" s="62">
        <v>0</v>
      </c>
      <c r="AI17" s="62">
        <v>0</v>
      </c>
      <c r="AJ17" s="62">
        <v>55282067.969999999</v>
      </c>
      <c r="AK17" s="62">
        <v>0</v>
      </c>
      <c r="AL17" s="62">
        <v>0</v>
      </c>
      <c r="AM17" s="62">
        <v>850200</v>
      </c>
      <c r="AN17" s="62">
        <v>0</v>
      </c>
      <c r="AO17" s="62">
        <v>0</v>
      </c>
      <c r="AP17" s="62">
        <v>5544295.8099999996</v>
      </c>
      <c r="AQ17" s="62">
        <v>0</v>
      </c>
      <c r="AR17" s="62">
        <v>0</v>
      </c>
      <c r="AS17" s="62">
        <v>711700</v>
      </c>
      <c r="AT17" s="62">
        <v>0</v>
      </c>
      <c r="AU17" s="62">
        <v>0</v>
      </c>
      <c r="AV17" s="62">
        <v>0</v>
      </c>
      <c r="AW17" s="62">
        <v>0</v>
      </c>
      <c r="AX17" s="62">
        <v>0</v>
      </c>
      <c r="AY17" s="62">
        <v>1149000</v>
      </c>
      <c r="AZ17" s="62">
        <v>0</v>
      </c>
      <c r="BA17" s="62">
        <v>0</v>
      </c>
      <c r="BB17" s="62">
        <v>0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</v>
      </c>
      <c r="BM17" s="62">
        <v>0</v>
      </c>
      <c r="BN17" s="62">
        <v>0</v>
      </c>
      <c r="BO17" s="62">
        <v>0</v>
      </c>
      <c r="BP17" s="62">
        <v>0</v>
      </c>
      <c r="BQ17" s="62">
        <v>0</v>
      </c>
      <c r="BR17" s="62">
        <v>0</v>
      </c>
      <c r="BS17" s="62">
        <v>0</v>
      </c>
      <c r="BT17" s="62"/>
      <c r="BU17" s="64">
        <f t="shared" si="1"/>
        <v>396335866.26000005</v>
      </c>
      <c r="BV17" s="64">
        <f t="shared" si="0"/>
        <v>0</v>
      </c>
      <c r="BW17" s="64">
        <f t="shared" si="0"/>
        <v>0</v>
      </c>
    </row>
    <row r="18" spans="1:75" x14ac:dyDescent="0.25">
      <c r="A18" s="59">
        <f t="shared" si="2"/>
        <v>104</v>
      </c>
      <c r="B18" s="63" t="s">
        <v>21</v>
      </c>
      <c r="C18" s="62">
        <v>7460326.4199999999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52200</v>
      </c>
      <c r="J18" s="62">
        <v>0</v>
      </c>
      <c r="K18" s="62">
        <v>0</v>
      </c>
      <c r="L18" s="62">
        <v>2569000</v>
      </c>
      <c r="M18" s="62">
        <v>0</v>
      </c>
      <c r="N18" s="62">
        <v>0</v>
      </c>
      <c r="O18" s="62">
        <v>5810100</v>
      </c>
      <c r="P18" s="62">
        <v>0</v>
      </c>
      <c r="Q18" s="62">
        <v>0</v>
      </c>
      <c r="R18" s="62">
        <v>152000</v>
      </c>
      <c r="S18" s="62">
        <v>0</v>
      </c>
      <c r="T18" s="62">
        <v>0</v>
      </c>
      <c r="U18" s="62">
        <v>750000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632000</v>
      </c>
      <c r="AB18" s="62">
        <v>0</v>
      </c>
      <c r="AC18" s="62">
        <v>0</v>
      </c>
      <c r="AD18" s="62">
        <v>25755267.25</v>
      </c>
      <c r="AE18" s="62">
        <v>0</v>
      </c>
      <c r="AF18" s="62">
        <v>0</v>
      </c>
      <c r="AG18" s="62">
        <v>1080000</v>
      </c>
      <c r="AH18" s="62">
        <v>0</v>
      </c>
      <c r="AI18" s="62">
        <v>0</v>
      </c>
      <c r="AJ18" s="62">
        <v>6757271.6299999999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770200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  <c r="BF18" s="62">
        <v>0</v>
      </c>
      <c r="BG18" s="62">
        <v>0</v>
      </c>
      <c r="BH18" s="62">
        <v>0</v>
      </c>
      <c r="BI18" s="62">
        <v>0</v>
      </c>
      <c r="BJ18" s="62">
        <v>0</v>
      </c>
      <c r="BK18" s="62">
        <v>0</v>
      </c>
      <c r="BL18" s="62">
        <v>0</v>
      </c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/>
      <c r="BU18" s="64">
        <f t="shared" si="1"/>
        <v>51788365.300000004</v>
      </c>
      <c r="BV18" s="64">
        <f t="shared" si="0"/>
        <v>0</v>
      </c>
      <c r="BW18" s="64">
        <f t="shared" si="0"/>
        <v>0</v>
      </c>
    </row>
    <row r="19" spans="1:75" x14ac:dyDescent="0.25">
      <c r="A19" s="59">
        <f t="shared" si="2"/>
        <v>105</v>
      </c>
      <c r="B19" s="63" t="s">
        <v>100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>
        <v>0</v>
      </c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0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0</v>
      </c>
      <c r="BT19" s="62"/>
      <c r="BU19" s="64">
        <f t="shared" si="1"/>
        <v>0</v>
      </c>
      <c r="BV19" s="64">
        <f t="shared" si="0"/>
        <v>0</v>
      </c>
      <c r="BW19" s="64">
        <f t="shared" si="0"/>
        <v>0</v>
      </c>
    </row>
    <row r="20" spans="1:75" x14ac:dyDescent="0.25">
      <c r="A20" s="59">
        <f t="shared" si="2"/>
        <v>106</v>
      </c>
      <c r="B20" s="63" t="s">
        <v>101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0</v>
      </c>
      <c r="BB20" s="62">
        <v>0</v>
      </c>
      <c r="BC20" s="62">
        <v>0</v>
      </c>
      <c r="BD20" s="62">
        <v>0</v>
      </c>
      <c r="BE20" s="62">
        <v>0</v>
      </c>
      <c r="BF20" s="62">
        <v>0</v>
      </c>
      <c r="BG20" s="62">
        <v>0</v>
      </c>
      <c r="BH20" s="62">
        <v>0</v>
      </c>
      <c r="BI20" s="62">
        <v>0</v>
      </c>
      <c r="BJ20" s="62">
        <v>0</v>
      </c>
      <c r="BK20" s="62">
        <v>0</v>
      </c>
      <c r="BL20" s="62">
        <v>0</v>
      </c>
      <c r="BM20" s="62">
        <v>0</v>
      </c>
      <c r="BN20" s="62">
        <v>0</v>
      </c>
      <c r="BO20" s="62">
        <v>0</v>
      </c>
      <c r="BP20" s="62">
        <v>0</v>
      </c>
      <c r="BQ20" s="62">
        <v>0</v>
      </c>
      <c r="BR20" s="62">
        <v>0</v>
      </c>
      <c r="BS20" s="62">
        <v>0</v>
      </c>
      <c r="BT20" s="62"/>
      <c r="BU20" s="64">
        <f t="shared" si="1"/>
        <v>0</v>
      </c>
      <c r="BV20" s="64">
        <f t="shared" si="0"/>
        <v>0</v>
      </c>
      <c r="BW20" s="64">
        <f t="shared" si="0"/>
        <v>0</v>
      </c>
    </row>
    <row r="21" spans="1:75" x14ac:dyDescent="0.25">
      <c r="A21" s="59">
        <f t="shared" si="2"/>
        <v>107</v>
      </c>
      <c r="B21" s="63" t="s">
        <v>102</v>
      </c>
      <c r="C21" s="62">
        <v>4832130.24</v>
      </c>
      <c r="D21" s="62">
        <v>0</v>
      </c>
      <c r="E21" s="62">
        <v>0</v>
      </c>
      <c r="F21" s="62">
        <v>14735.36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1578885.02</v>
      </c>
      <c r="M21" s="62">
        <v>0</v>
      </c>
      <c r="N21" s="62">
        <v>0</v>
      </c>
      <c r="O21" s="62">
        <v>870430.28</v>
      </c>
      <c r="P21" s="62">
        <v>0</v>
      </c>
      <c r="Q21" s="62">
        <v>0</v>
      </c>
      <c r="R21" s="62">
        <v>542466.72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7694.25</v>
      </c>
      <c r="Y21" s="62">
        <v>0</v>
      </c>
      <c r="Z21" s="62">
        <v>0</v>
      </c>
      <c r="AA21" s="62">
        <v>4063133.51</v>
      </c>
      <c r="AB21" s="62">
        <v>0</v>
      </c>
      <c r="AC21" s="62">
        <v>0</v>
      </c>
      <c r="AD21" s="62">
        <v>14454589.27</v>
      </c>
      <c r="AE21" s="62">
        <v>0</v>
      </c>
      <c r="AF21" s="62">
        <v>0</v>
      </c>
      <c r="AG21" s="62">
        <v>0</v>
      </c>
      <c r="AH21" s="62">
        <v>0</v>
      </c>
      <c r="AI21" s="62">
        <v>0</v>
      </c>
      <c r="AJ21" s="62">
        <v>586728.73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>
        <v>328920.74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v>0</v>
      </c>
      <c r="AX21" s="62">
        <v>0</v>
      </c>
      <c r="AY21" s="62">
        <v>10986.84</v>
      </c>
      <c r="AZ21" s="62">
        <v>0</v>
      </c>
      <c r="BA21" s="62">
        <v>0</v>
      </c>
      <c r="BB21" s="62">
        <v>0</v>
      </c>
      <c r="BC21" s="62">
        <v>0</v>
      </c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3000000.38</v>
      </c>
      <c r="BL21" s="62">
        <v>0</v>
      </c>
      <c r="BM21" s="62">
        <v>0</v>
      </c>
      <c r="BN21" s="62">
        <v>0</v>
      </c>
      <c r="BO21" s="62">
        <v>0</v>
      </c>
      <c r="BP21" s="62">
        <v>0</v>
      </c>
      <c r="BQ21" s="62">
        <v>0</v>
      </c>
      <c r="BR21" s="62">
        <v>0</v>
      </c>
      <c r="BS21" s="62">
        <v>0</v>
      </c>
      <c r="BT21" s="62"/>
      <c r="BU21" s="64">
        <f t="shared" si="1"/>
        <v>30290701.339999996</v>
      </c>
      <c r="BV21" s="64">
        <f t="shared" si="0"/>
        <v>0</v>
      </c>
      <c r="BW21" s="64">
        <f t="shared" si="0"/>
        <v>0</v>
      </c>
    </row>
    <row r="22" spans="1:75" x14ac:dyDescent="0.25">
      <c r="A22" s="59">
        <f t="shared" si="2"/>
        <v>108</v>
      </c>
      <c r="B22" s="63" t="s">
        <v>103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0</v>
      </c>
      <c r="BL22" s="62">
        <v>0</v>
      </c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/>
      <c r="BU22" s="64">
        <f t="shared" si="1"/>
        <v>0</v>
      </c>
      <c r="BV22" s="64">
        <f t="shared" si="0"/>
        <v>0</v>
      </c>
      <c r="BW22" s="64">
        <f t="shared" si="0"/>
        <v>0</v>
      </c>
    </row>
    <row r="23" spans="1:75" x14ac:dyDescent="0.25">
      <c r="A23" s="59">
        <f t="shared" si="2"/>
        <v>109</v>
      </c>
      <c r="B23" s="63" t="s">
        <v>104</v>
      </c>
      <c r="C23" s="62">
        <v>802000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30000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2000</v>
      </c>
      <c r="V23" s="62">
        <v>0</v>
      </c>
      <c r="W23" s="62">
        <v>0</v>
      </c>
      <c r="X23" s="62">
        <v>10000</v>
      </c>
      <c r="Y23" s="62">
        <v>0</v>
      </c>
      <c r="Z23" s="62">
        <v>0</v>
      </c>
      <c r="AA23" s="62">
        <v>11000</v>
      </c>
      <c r="AB23" s="62">
        <v>0</v>
      </c>
      <c r="AC23" s="62">
        <v>0</v>
      </c>
      <c r="AD23" s="62">
        <v>40000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62">
        <v>41000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107000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0</v>
      </c>
      <c r="BQ23" s="62">
        <v>0</v>
      </c>
      <c r="BR23" s="62">
        <v>0</v>
      </c>
      <c r="BS23" s="62">
        <v>0</v>
      </c>
      <c r="BT23" s="62"/>
      <c r="BU23" s="64">
        <f t="shared" si="1"/>
        <v>1043000</v>
      </c>
      <c r="BV23" s="64">
        <f t="shared" si="0"/>
        <v>0</v>
      </c>
      <c r="BW23" s="64">
        <f t="shared" si="0"/>
        <v>0</v>
      </c>
    </row>
    <row r="24" spans="1:75" x14ac:dyDescent="0.25">
      <c r="A24" s="59">
        <f t="shared" si="2"/>
        <v>110</v>
      </c>
      <c r="B24" s="63" t="s">
        <v>105</v>
      </c>
      <c r="C24" s="62">
        <v>32117605.550000001</v>
      </c>
      <c r="D24" s="62">
        <v>13235061.08</v>
      </c>
      <c r="E24" s="62">
        <v>0</v>
      </c>
      <c r="F24" s="62">
        <v>0</v>
      </c>
      <c r="G24" s="62">
        <v>0</v>
      </c>
      <c r="H24" s="62">
        <v>0</v>
      </c>
      <c r="I24" s="62">
        <v>143499</v>
      </c>
      <c r="J24" s="62">
        <v>0</v>
      </c>
      <c r="K24" s="62">
        <v>0</v>
      </c>
      <c r="L24" s="62">
        <v>85066</v>
      </c>
      <c r="M24" s="62">
        <v>0</v>
      </c>
      <c r="N24" s="62">
        <v>0</v>
      </c>
      <c r="O24" s="62">
        <v>169430</v>
      </c>
      <c r="P24" s="62">
        <v>0</v>
      </c>
      <c r="Q24" s="62">
        <v>0</v>
      </c>
      <c r="R24" s="62">
        <v>900</v>
      </c>
      <c r="S24" s="62">
        <v>0</v>
      </c>
      <c r="T24" s="62">
        <v>0</v>
      </c>
      <c r="U24" s="62">
        <v>58900</v>
      </c>
      <c r="V24" s="62">
        <v>0</v>
      </c>
      <c r="W24" s="62">
        <v>0</v>
      </c>
      <c r="X24" s="62">
        <v>6010</v>
      </c>
      <c r="Y24" s="62">
        <v>0</v>
      </c>
      <c r="Z24" s="62">
        <v>0</v>
      </c>
      <c r="AA24" s="62">
        <v>400188</v>
      </c>
      <c r="AB24" s="62">
        <v>0</v>
      </c>
      <c r="AC24" s="62">
        <v>0</v>
      </c>
      <c r="AD24" s="62">
        <v>891480</v>
      </c>
      <c r="AE24" s="62">
        <v>0</v>
      </c>
      <c r="AF24" s="62">
        <v>0</v>
      </c>
      <c r="AG24" s="62">
        <v>17960</v>
      </c>
      <c r="AH24" s="62">
        <v>0</v>
      </c>
      <c r="AI24" s="62">
        <v>0</v>
      </c>
      <c r="AJ24" s="62">
        <v>167250</v>
      </c>
      <c r="AK24" s="62">
        <v>0</v>
      </c>
      <c r="AL24" s="62">
        <v>0</v>
      </c>
      <c r="AM24" s="62">
        <v>760</v>
      </c>
      <c r="AN24" s="62">
        <v>0</v>
      </c>
      <c r="AO24" s="62">
        <v>0</v>
      </c>
      <c r="AP24" s="62">
        <v>23091</v>
      </c>
      <c r="AQ24" s="62">
        <v>0</v>
      </c>
      <c r="AR24" s="62">
        <v>0</v>
      </c>
      <c r="AS24" s="62">
        <v>1560</v>
      </c>
      <c r="AT24" s="62">
        <v>0</v>
      </c>
      <c r="AU24" s="62">
        <v>0</v>
      </c>
      <c r="AV24" s="62">
        <v>0</v>
      </c>
      <c r="AW24" s="62">
        <v>0</v>
      </c>
      <c r="AX24" s="62">
        <v>0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108361898.33</v>
      </c>
      <c r="BI24" s="62">
        <v>0</v>
      </c>
      <c r="BJ24" s="62">
        <v>0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62">
        <v>0</v>
      </c>
      <c r="BQ24" s="62">
        <v>0</v>
      </c>
      <c r="BR24" s="62">
        <v>0</v>
      </c>
      <c r="BS24" s="62">
        <v>0</v>
      </c>
      <c r="BT24" s="62"/>
      <c r="BU24" s="64">
        <f t="shared" si="1"/>
        <v>142445597.88</v>
      </c>
      <c r="BV24" s="64">
        <f t="shared" si="0"/>
        <v>13235061.08</v>
      </c>
      <c r="BW24" s="64">
        <f t="shared" si="0"/>
        <v>0</v>
      </c>
    </row>
    <row r="25" spans="1:75" s="68" customFormat="1" ht="15.75" thickBot="1" x14ac:dyDescent="0.3">
      <c r="A25" s="65">
        <v>100</v>
      </c>
      <c r="B25" s="66" t="s">
        <v>106</v>
      </c>
      <c r="C25" s="67">
        <f t="shared" ref="C25:BN25" si="3">SUM(C15:C24)</f>
        <v>189115219.44000003</v>
      </c>
      <c r="D25" s="67">
        <f t="shared" si="3"/>
        <v>13235061.08</v>
      </c>
      <c r="E25" s="67">
        <f t="shared" si="3"/>
        <v>0</v>
      </c>
      <c r="F25" s="67">
        <f t="shared" si="3"/>
        <v>51735.360000000001</v>
      </c>
      <c r="G25" s="67">
        <f t="shared" si="3"/>
        <v>0</v>
      </c>
      <c r="H25" s="67">
        <f t="shared" si="3"/>
        <v>0</v>
      </c>
      <c r="I25" s="67">
        <f t="shared" si="3"/>
        <v>57197171.229999997</v>
      </c>
      <c r="J25" s="67">
        <f t="shared" si="3"/>
        <v>0</v>
      </c>
      <c r="K25" s="67">
        <f t="shared" si="3"/>
        <v>0</v>
      </c>
      <c r="L25" s="67">
        <f t="shared" si="3"/>
        <v>64324651.880000003</v>
      </c>
      <c r="M25" s="67">
        <f t="shared" si="3"/>
        <v>0</v>
      </c>
      <c r="N25" s="67">
        <f t="shared" si="3"/>
        <v>0</v>
      </c>
      <c r="O25" s="67">
        <f t="shared" si="3"/>
        <v>28963445.390000001</v>
      </c>
      <c r="P25" s="67">
        <f t="shared" si="3"/>
        <v>0</v>
      </c>
      <c r="Q25" s="67">
        <f t="shared" si="3"/>
        <v>0</v>
      </c>
      <c r="R25" s="67">
        <f t="shared" si="3"/>
        <v>3019907.41</v>
      </c>
      <c r="S25" s="67">
        <f t="shared" si="3"/>
        <v>0</v>
      </c>
      <c r="T25" s="67">
        <f t="shared" si="3"/>
        <v>0</v>
      </c>
      <c r="U25" s="67">
        <f t="shared" si="3"/>
        <v>8493900.6799999997</v>
      </c>
      <c r="V25" s="67">
        <f t="shared" si="3"/>
        <v>0</v>
      </c>
      <c r="W25" s="67">
        <f t="shared" si="3"/>
        <v>0</v>
      </c>
      <c r="X25" s="67">
        <f t="shared" si="3"/>
        <v>3411204.17</v>
      </c>
      <c r="Y25" s="67">
        <f t="shared" si="3"/>
        <v>0</v>
      </c>
      <c r="Z25" s="67">
        <f t="shared" si="3"/>
        <v>0</v>
      </c>
      <c r="AA25" s="67">
        <f t="shared" si="3"/>
        <v>195737031.96000001</v>
      </c>
      <c r="AB25" s="67">
        <f t="shared" si="3"/>
        <v>0</v>
      </c>
      <c r="AC25" s="67">
        <f t="shared" si="3"/>
        <v>0</v>
      </c>
      <c r="AD25" s="67">
        <f t="shared" si="3"/>
        <v>72766060.340000004</v>
      </c>
      <c r="AE25" s="67">
        <f t="shared" si="3"/>
        <v>0</v>
      </c>
      <c r="AF25" s="67">
        <f t="shared" si="3"/>
        <v>0</v>
      </c>
      <c r="AG25" s="67">
        <f t="shared" si="3"/>
        <v>3442485.49</v>
      </c>
      <c r="AH25" s="67">
        <f t="shared" si="3"/>
        <v>0</v>
      </c>
      <c r="AI25" s="67">
        <f t="shared" si="3"/>
        <v>0</v>
      </c>
      <c r="AJ25" s="67">
        <f t="shared" si="3"/>
        <v>96674573.459999993</v>
      </c>
      <c r="AK25" s="67">
        <f t="shared" si="3"/>
        <v>0</v>
      </c>
      <c r="AL25" s="67">
        <f t="shared" si="3"/>
        <v>0</v>
      </c>
      <c r="AM25" s="67">
        <f t="shared" si="3"/>
        <v>883370.08</v>
      </c>
      <c r="AN25" s="67">
        <f t="shared" si="3"/>
        <v>0</v>
      </c>
      <c r="AO25" s="67">
        <f t="shared" si="3"/>
        <v>0</v>
      </c>
      <c r="AP25" s="67">
        <f t="shared" si="3"/>
        <v>10643105.459999999</v>
      </c>
      <c r="AQ25" s="67">
        <f t="shared" si="3"/>
        <v>0</v>
      </c>
      <c r="AR25" s="67">
        <f t="shared" si="3"/>
        <v>0</v>
      </c>
      <c r="AS25" s="67">
        <f t="shared" si="3"/>
        <v>1146687.72</v>
      </c>
      <c r="AT25" s="67">
        <f t="shared" si="3"/>
        <v>0</v>
      </c>
      <c r="AU25" s="67">
        <f t="shared" si="3"/>
        <v>0</v>
      </c>
      <c r="AV25" s="67">
        <f t="shared" si="3"/>
        <v>0</v>
      </c>
      <c r="AW25" s="67">
        <f t="shared" si="3"/>
        <v>0</v>
      </c>
      <c r="AX25" s="67">
        <f t="shared" si="3"/>
        <v>0</v>
      </c>
      <c r="AY25" s="67">
        <f t="shared" si="3"/>
        <v>1919979.35</v>
      </c>
      <c r="AZ25" s="67">
        <f t="shared" si="3"/>
        <v>0</v>
      </c>
      <c r="BA25" s="67">
        <f t="shared" si="3"/>
        <v>0</v>
      </c>
      <c r="BB25" s="67">
        <f t="shared" si="3"/>
        <v>0</v>
      </c>
      <c r="BC25" s="67">
        <f t="shared" si="3"/>
        <v>0</v>
      </c>
      <c r="BD25" s="67">
        <f t="shared" si="3"/>
        <v>0</v>
      </c>
      <c r="BE25" s="67">
        <f t="shared" si="3"/>
        <v>0</v>
      </c>
      <c r="BF25" s="67">
        <f t="shared" si="3"/>
        <v>0</v>
      </c>
      <c r="BG25" s="67">
        <f t="shared" si="3"/>
        <v>0</v>
      </c>
      <c r="BH25" s="67">
        <f t="shared" si="3"/>
        <v>108361898.33</v>
      </c>
      <c r="BI25" s="67">
        <f t="shared" si="3"/>
        <v>0</v>
      </c>
      <c r="BJ25" s="67">
        <f t="shared" si="3"/>
        <v>0</v>
      </c>
      <c r="BK25" s="67">
        <f t="shared" si="3"/>
        <v>3000000.38</v>
      </c>
      <c r="BL25" s="67">
        <f t="shared" si="3"/>
        <v>0</v>
      </c>
      <c r="BM25" s="67">
        <f t="shared" si="3"/>
        <v>0</v>
      </c>
      <c r="BN25" s="67">
        <f t="shared" si="3"/>
        <v>0</v>
      </c>
      <c r="BO25" s="67">
        <f t="shared" ref="BO25:BW25" si="4">SUM(BO15:BO24)</f>
        <v>0</v>
      </c>
      <c r="BP25" s="67">
        <f t="shared" si="4"/>
        <v>0</v>
      </c>
      <c r="BQ25" s="67">
        <f t="shared" si="4"/>
        <v>0</v>
      </c>
      <c r="BR25" s="67">
        <f t="shared" si="4"/>
        <v>0</v>
      </c>
      <c r="BS25" s="67">
        <f t="shared" si="4"/>
        <v>0</v>
      </c>
      <c r="BT25" s="67"/>
      <c r="BU25" s="67">
        <f t="shared" si="4"/>
        <v>849152428.13</v>
      </c>
      <c r="BV25" s="67">
        <f t="shared" si="4"/>
        <v>13235061.08</v>
      </c>
      <c r="BW25" s="67">
        <f t="shared" si="4"/>
        <v>0</v>
      </c>
    </row>
    <row r="26" spans="1:75" ht="15.75" thickTop="1" x14ac:dyDescent="0.25">
      <c r="A26" s="69"/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</row>
    <row r="27" spans="1:75" x14ac:dyDescent="0.25">
      <c r="A27" s="16"/>
      <c r="B27" s="14" t="s">
        <v>107</v>
      </c>
      <c r="C27" s="17"/>
      <c r="D27" s="12"/>
      <c r="E27" s="12"/>
      <c r="F27" s="12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17"/>
      <c r="S27" s="12"/>
      <c r="T27" s="12"/>
      <c r="U27" s="12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17"/>
      <c r="AH27" s="12"/>
      <c r="AI27" s="12"/>
      <c r="AJ27" s="12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17"/>
      <c r="AW27" s="12"/>
      <c r="AX27" s="12"/>
      <c r="AY27" s="12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17"/>
      <c r="BL27" s="12"/>
      <c r="BM27" s="12"/>
      <c r="BN27" s="12"/>
      <c r="BO27" s="58"/>
      <c r="BP27" s="58"/>
      <c r="BQ27" s="58"/>
      <c r="BR27" s="58"/>
      <c r="BS27" s="58"/>
      <c r="BT27" s="58"/>
      <c r="BU27" s="58"/>
      <c r="BV27" s="58"/>
      <c r="BW27" s="58"/>
    </row>
    <row r="28" spans="1:75" x14ac:dyDescent="0.25">
      <c r="A28" s="59">
        <v>201</v>
      </c>
      <c r="B28" s="63" t="s">
        <v>108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v>0</v>
      </c>
      <c r="AX28" s="62">
        <v>0</v>
      </c>
      <c r="AY28" s="62">
        <v>0</v>
      </c>
      <c r="AZ28" s="62">
        <v>0</v>
      </c>
      <c r="BA28" s="62">
        <v>0</v>
      </c>
      <c r="BB28" s="62">
        <v>0</v>
      </c>
      <c r="BC28" s="62">
        <v>0</v>
      </c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>
        <v>0</v>
      </c>
      <c r="BN28" s="62">
        <v>0</v>
      </c>
      <c r="BO28" s="62">
        <v>0</v>
      </c>
      <c r="BP28" s="62">
        <v>0</v>
      </c>
      <c r="BQ28" s="62">
        <v>0</v>
      </c>
      <c r="BR28" s="62">
        <v>0</v>
      </c>
      <c r="BS28" s="62">
        <v>0</v>
      </c>
      <c r="BT28" s="62"/>
      <c r="BU28" s="64">
        <f>+C28+F28+I28+L28+O28+R28+U28+X28+AA28+AD28+AG28+AJ28+AM28+AP28+AS28+AV28+AY28+BB28+BE28+BH28+BK28+BN28+BQ28</f>
        <v>0</v>
      </c>
      <c r="BV28" s="64">
        <f t="shared" ref="BV28:BW32" si="5">+D28+G28+J28+M28+P28+S28+V28+Y28+AB28+AE28+AH28+AK28+AN28+AQ28+AT28+AW28+AZ28+BC28+BF28+BI28+BL28+BO28+BR28</f>
        <v>0</v>
      </c>
      <c r="BW28" s="64">
        <f t="shared" si="5"/>
        <v>0</v>
      </c>
    </row>
    <row r="29" spans="1:75" x14ac:dyDescent="0.25">
      <c r="A29" s="59">
        <f>A28 + 1</f>
        <v>202</v>
      </c>
      <c r="B29" s="63" t="s">
        <v>109</v>
      </c>
      <c r="C29" s="62">
        <v>16741223.73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5850000</v>
      </c>
      <c r="M29" s="62">
        <v>0</v>
      </c>
      <c r="N29" s="62">
        <v>0</v>
      </c>
      <c r="O29" s="62">
        <v>2240000</v>
      </c>
      <c r="P29" s="62">
        <v>0</v>
      </c>
      <c r="Q29" s="62">
        <v>0</v>
      </c>
      <c r="R29" s="62">
        <v>9400000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26387824.59</v>
      </c>
      <c r="Y29" s="62">
        <v>0</v>
      </c>
      <c r="Z29" s="62">
        <v>0</v>
      </c>
      <c r="AA29" s="62">
        <v>44835419</v>
      </c>
      <c r="AB29" s="62">
        <v>0</v>
      </c>
      <c r="AC29" s="62">
        <v>0</v>
      </c>
      <c r="AD29" s="62">
        <v>41881222.899999999</v>
      </c>
      <c r="AE29" s="62">
        <v>0</v>
      </c>
      <c r="AF29" s="62">
        <v>0</v>
      </c>
      <c r="AG29" s="62">
        <v>0</v>
      </c>
      <c r="AH29" s="62">
        <v>0</v>
      </c>
      <c r="AI29" s="62">
        <v>0</v>
      </c>
      <c r="AJ29" s="62">
        <v>4200000</v>
      </c>
      <c r="AK29" s="62">
        <v>0</v>
      </c>
      <c r="AL29" s="62">
        <v>0</v>
      </c>
      <c r="AM29" s="62">
        <v>0</v>
      </c>
      <c r="AN29" s="62">
        <v>0</v>
      </c>
      <c r="AO29" s="62">
        <v>0</v>
      </c>
      <c r="AP29" s="62">
        <v>300000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0</v>
      </c>
      <c r="BE29" s="62">
        <v>0</v>
      </c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0</v>
      </c>
      <c r="BT29" s="62"/>
      <c r="BU29" s="64">
        <f>+C29+F29+I29+L29+O29+R29+U29+X29+AA29+AD29+AG29+AJ29+AM29+AP29+AS29+AV29+AY29+BB29+BE29+BH29+BK29+BN29+BQ29</f>
        <v>151835690.22</v>
      </c>
      <c r="BV29" s="64">
        <f t="shared" si="5"/>
        <v>0</v>
      </c>
      <c r="BW29" s="64">
        <f t="shared" si="5"/>
        <v>0</v>
      </c>
    </row>
    <row r="30" spans="1:75" x14ac:dyDescent="0.25">
      <c r="A30" s="59">
        <f>A29 + 1</f>
        <v>203</v>
      </c>
      <c r="B30" s="63" t="s">
        <v>110</v>
      </c>
      <c r="C30" s="62">
        <v>690752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1500000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793371.28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2">
        <v>0</v>
      </c>
      <c r="AM30" s="62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260000</v>
      </c>
      <c r="AT30" s="62">
        <v>0</v>
      </c>
      <c r="AU30" s="62">
        <v>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0</v>
      </c>
      <c r="BC30" s="62">
        <v>0</v>
      </c>
      <c r="BD30" s="62">
        <v>0</v>
      </c>
      <c r="BE30" s="62">
        <v>0</v>
      </c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>
        <v>0</v>
      </c>
      <c r="BN30" s="62">
        <v>0</v>
      </c>
      <c r="BO30" s="62">
        <v>0</v>
      </c>
      <c r="BP30" s="62">
        <v>0</v>
      </c>
      <c r="BQ30" s="62">
        <v>0</v>
      </c>
      <c r="BR30" s="62">
        <v>0</v>
      </c>
      <c r="BS30" s="62">
        <v>0</v>
      </c>
      <c r="BT30" s="62"/>
      <c r="BU30" s="64">
        <f>+C30+F30+I30+L30+O30+R30+U30+X30+AA30+AD30+AG30+AJ30+AM30+AP30+AS30+AV30+AY30+BB30+BE30+BH30+BK30+BN30+BQ30</f>
        <v>3244123.2800000003</v>
      </c>
      <c r="BV30" s="64">
        <f t="shared" si="5"/>
        <v>0</v>
      </c>
      <c r="BW30" s="64">
        <f t="shared" si="5"/>
        <v>0</v>
      </c>
    </row>
    <row r="31" spans="1:75" x14ac:dyDescent="0.25">
      <c r="A31" s="59">
        <f>A30 + 1</f>
        <v>204</v>
      </c>
      <c r="B31" s="63" t="s">
        <v>111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  <c r="AJ31" s="62">
        <v>0</v>
      </c>
      <c r="AK31" s="62">
        <v>0</v>
      </c>
      <c r="AL31" s="62">
        <v>0</v>
      </c>
      <c r="AM31" s="62">
        <v>0</v>
      </c>
      <c r="AN31" s="62">
        <v>0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62">
        <v>0</v>
      </c>
      <c r="BB31" s="62">
        <v>0</v>
      </c>
      <c r="BC31" s="62">
        <v>0</v>
      </c>
      <c r="BD31" s="62">
        <v>0</v>
      </c>
      <c r="BE31" s="62">
        <v>0</v>
      </c>
      <c r="BF31" s="62">
        <v>0</v>
      </c>
      <c r="BG31" s="62">
        <v>0</v>
      </c>
      <c r="BH31" s="62">
        <v>0</v>
      </c>
      <c r="BI31" s="62">
        <v>0</v>
      </c>
      <c r="BJ31" s="62">
        <v>0</v>
      </c>
      <c r="BK31" s="62">
        <v>0</v>
      </c>
      <c r="BL31" s="62">
        <v>0</v>
      </c>
      <c r="BM31" s="62">
        <v>0</v>
      </c>
      <c r="BN31" s="62">
        <v>0</v>
      </c>
      <c r="BO31" s="62">
        <v>0</v>
      </c>
      <c r="BP31" s="62">
        <v>0</v>
      </c>
      <c r="BQ31" s="62">
        <v>0</v>
      </c>
      <c r="BR31" s="62">
        <v>0</v>
      </c>
      <c r="BS31" s="62">
        <v>0</v>
      </c>
      <c r="BT31" s="62"/>
      <c r="BU31" s="64">
        <f>+C31+F31+I31+L31+O31+R31+U31+X31+AA31+AD31+AG31+AJ31+AM31+AP31+AS31+AV31+AY31+BB31+BE31+BH31+BK31+BN31+BQ31</f>
        <v>0</v>
      </c>
      <c r="BV31" s="64">
        <f t="shared" si="5"/>
        <v>0</v>
      </c>
      <c r="BW31" s="64">
        <f t="shared" si="5"/>
        <v>0</v>
      </c>
    </row>
    <row r="32" spans="1:75" x14ac:dyDescent="0.25">
      <c r="A32" s="59">
        <f>A31 + 1</f>
        <v>205</v>
      </c>
      <c r="B32" s="63" t="s">
        <v>112</v>
      </c>
      <c r="C32" s="62">
        <v>5000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0</v>
      </c>
      <c r="AT32" s="62">
        <v>0</v>
      </c>
      <c r="AU32" s="62">
        <v>0</v>
      </c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55047.360000000001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62">
        <v>0</v>
      </c>
      <c r="BO32" s="62">
        <v>0</v>
      </c>
      <c r="BP32" s="62">
        <v>0</v>
      </c>
      <c r="BQ32" s="62">
        <v>0</v>
      </c>
      <c r="BR32" s="62">
        <v>0</v>
      </c>
      <c r="BS32" s="62">
        <v>0</v>
      </c>
      <c r="BT32" s="62"/>
      <c r="BU32" s="64">
        <f>+C32+F32+I32+L32+O32+R32+U32+X32+AA32+AD32+AG32+AJ32+AM32+AP32+AS32+AV32+AY32+BB32+BE32+BH32+BK32+BN32+BQ32</f>
        <v>60047.360000000001</v>
      </c>
      <c r="BV32" s="64">
        <f t="shared" si="5"/>
        <v>0</v>
      </c>
      <c r="BW32" s="64">
        <f t="shared" si="5"/>
        <v>0</v>
      </c>
    </row>
    <row r="33" spans="1:75" s="68" customFormat="1" ht="15.75" thickBot="1" x14ac:dyDescent="0.3">
      <c r="A33" s="65">
        <v>200</v>
      </c>
      <c r="B33" s="66" t="s">
        <v>113</v>
      </c>
      <c r="C33" s="67">
        <f t="shared" ref="C33:BN33" si="6">SUM(C28:C32)</f>
        <v>17436975.73</v>
      </c>
      <c r="D33" s="67">
        <f t="shared" si="6"/>
        <v>0</v>
      </c>
      <c r="E33" s="67">
        <f t="shared" si="6"/>
        <v>0</v>
      </c>
      <c r="F33" s="67">
        <f t="shared" si="6"/>
        <v>0</v>
      </c>
      <c r="G33" s="67">
        <f t="shared" si="6"/>
        <v>0</v>
      </c>
      <c r="H33" s="67">
        <f t="shared" si="6"/>
        <v>0</v>
      </c>
      <c r="I33" s="67">
        <f t="shared" si="6"/>
        <v>0</v>
      </c>
      <c r="J33" s="67">
        <f t="shared" si="6"/>
        <v>0</v>
      </c>
      <c r="K33" s="67">
        <f t="shared" si="6"/>
        <v>0</v>
      </c>
      <c r="L33" s="67">
        <f t="shared" si="6"/>
        <v>5850000</v>
      </c>
      <c r="M33" s="67">
        <f t="shared" si="6"/>
        <v>0</v>
      </c>
      <c r="N33" s="67">
        <f t="shared" si="6"/>
        <v>0</v>
      </c>
      <c r="O33" s="67">
        <f t="shared" si="6"/>
        <v>3740000</v>
      </c>
      <c r="P33" s="67">
        <f t="shared" si="6"/>
        <v>0</v>
      </c>
      <c r="Q33" s="67">
        <f t="shared" si="6"/>
        <v>0</v>
      </c>
      <c r="R33" s="67">
        <f t="shared" si="6"/>
        <v>9400000</v>
      </c>
      <c r="S33" s="67">
        <f t="shared" si="6"/>
        <v>0</v>
      </c>
      <c r="T33" s="67">
        <f t="shared" si="6"/>
        <v>0</v>
      </c>
      <c r="U33" s="67">
        <f t="shared" si="6"/>
        <v>0</v>
      </c>
      <c r="V33" s="67">
        <f t="shared" si="6"/>
        <v>0</v>
      </c>
      <c r="W33" s="67">
        <f t="shared" si="6"/>
        <v>0</v>
      </c>
      <c r="X33" s="67">
        <f t="shared" si="6"/>
        <v>26387824.59</v>
      </c>
      <c r="Y33" s="67">
        <f t="shared" si="6"/>
        <v>0</v>
      </c>
      <c r="Z33" s="67">
        <f t="shared" si="6"/>
        <v>0</v>
      </c>
      <c r="AA33" s="67">
        <f t="shared" si="6"/>
        <v>44835419</v>
      </c>
      <c r="AB33" s="67">
        <f t="shared" si="6"/>
        <v>0</v>
      </c>
      <c r="AC33" s="67">
        <f t="shared" si="6"/>
        <v>0</v>
      </c>
      <c r="AD33" s="67">
        <f t="shared" si="6"/>
        <v>42674594.18</v>
      </c>
      <c r="AE33" s="67">
        <f t="shared" si="6"/>
        <v>0</v>
      </c>
      <c r="AF33" s="67">
        <f t="shared" si="6"/>
        <v>0</v>
      </c>
      <c r="AG33" s="67">
        <f t="shared" si="6"/>
        <v>0</v>
      </c>
      <c r="AH33" s="67">
        <f t="shared" si="6"/>
        <v>0</v>
      </c>
      <c r="AI33" s="67">
        <f t="shared" si="6"/>
        <v>0</v>
      </c>
      <c r="AJ33" s="67">
        <f t="shared" si="6"/>
        <v>4200000</v>
      </c>
      <c r="AK33" s="67">
        <f t="shared" si="6"/>
        <v>0</v>
      </c>
      <c r="AL33" s="67">
        <f t="shared" si="6"/>
        <v>0</v>
      </c>
      <c r="AM33" s="67">
        <f t="shared" si="6"/>
        <v>0</v>
      </c>
      <c r="AN33" s="67">
        <f t="shared" si="6"/>
        <v>0</v>
      </c>
      <c r="AO33" s="67">
        <f t="shared" si="6"/>
        <v>0</v>
      </c>
      <c r="AP33" s="67">
        <f t="shared" si="6"/>
        <v>300000</v>
      </c>
      <c r="AQ33" s="67">
        <f t="shared" si="6"/>
        <v>0</v>
      </c>
      <c r="AR33" s="67">
        <f t="shared" si="6"/>
        <v>0</v>
      </c>
      <c r="AS33" s="67">
        <f t="shared" si="6"/>
        <v>260000</v>
      </c>
      <c r="AT33" s="67">
        <f t="shared" si="6"/>
        <v>0</v>
      </c>
      <c r="AU33" s="67">
        <f t="shared" si="6"/>
        <v>0</v>
      </c>
      <c r="AV33" s="67">
        <f t="shared" si="6"/>
        <v>0</v>
      </c>
      <c r="AW33" s="67">
        <f t="shared" si="6"/>
        <v>0</v>
      </c>
      <c r="AX33" s="67">
        <f t="shared" si="6"/>
        <v>0</v>
      </c>
      <c r="AY33" s="67">
        <f t="shared" si="6"/>
        <v>0</v>
      </c>
      <c r="AZ33" s="67">
        <f t="shared" si="6"/>
        <v>0</v>
      </c>
      <c r="BA33" s="67">
        <f t="shared" si="6"/>
        <v>0</v>
      </c>
      <c r="BB33" s="67">
        <f t="shared" si="6"/>
        <v>0</v>
      </c>
      <c r="BC33" s="67">
        <f t="shared" si="6"/>
        <v>0</v>
      </c>
      <c r="BD33" s="67">
        <f t="shared" si="6"/>
        <v>0</v>
      </c>
      <c r="BE33" s="67">
        <f t="shared" si="6"/>
        <v>0</v>
      </c>
      <c r="BF33" s="67">
        <f t="shared" si="6"/>
        <v>0</v>
      </c>
      <c r="BG33" s="67">
        <f t="shared" si="6"/>
        <v>0</v>
      </c>
      <c r="BH33" s="67">
        <f t="shared" si="6"/>
        <v>55047.360000000001</v>
      </c>
      <c r="BI33" s="67">
        <f t="shared" si="6"/>
        <v>0</v>
      </c>
      <c r="BJ33" s="67">
        <f t="shared" si="6"/>
        <v>0</v>
      </c>
      <c r="BK33" s="67">
        <f t="shared" si="6"/>
        <v>0</v>
      </c>
      <c r="BL33" s="67">
        <f t="shared" si="6"/>
        <v>0</v>
      </c>
      <c r="BM33" s="67">
        <f t="shared" si="6"/>
        <v>0</v>
      </c>
      <c r="BN33" s="67">
        <f t="shared" si="6"/>
        <v>0</v>
      </c>
      <c r="BO33" s="67">
        <f t="shared" ref="BO33:BW33" si="7">SUM(BO28:BO32)</f>
        <v>0</v>
      </c>
      <c r="BP33" s="67">
        <f t="shared" si="7"/>
        <v>0</v>
      </c>
      <c r="BQ33" s="67">
        <f t="shared" si="7"/>
        <v>0</v>
      </c>
      <c r="BR33" s="67">
        <f t="shared" si="7"/>
        <v>0</v>
      </c>
      <c r="BS33" s="67">
        <f t="shared" si="7"/>
        <v>0</v>
      </c>
      <c r="BT33" s="67"/>
      <c r="BU33" s="67">
        <f t="shared" si="7"/>
        <v>155139860.86000001</v>
      </c>
      <c r="BV33" s="67">
        <f t="shared" si="7"/>
        <v>0</v>
      </c>
      <c r="BW33" s="67">
        <f t="shared" si="7"/>
        <v>0</v>
      </c>
    </row>
    <row r="34" spans="1:75" ht="15.75" thickTop="1" x14ac:dyDescent="0.25">
      <c r="A34" s="69"/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</row>
    <row r="35" spans="1:75" x14ac:dyDescent="0.25">
      <c r="A35" s="16"/>
      <c r="B35" s="14" t="s">
        <v>114</v>
      </c>
      <c r="C35" s="17"/>
      <c r="D35" s="12"/>
      <c r="E35" s="12"/>
      <c r="F35" s="12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17"/>
      <c r="S35" s="12"/>
      <c r="T35" s="12"/>
      <c r="U35" s="12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17"/>
      <c r="AH35" s="12"/>
      <c r="AI35" s="12"/>
      <c r="AJ35" s="12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17"/>
      <c r="AW35" s="12"/>
      <c r="AX35" s="12"/>
      <c r="AY35" s="12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17"/>
      <c r="BL35" s="12"/>
      <c r="BM35" s="12"/>
      <c r="BN35" s="12"/>
      <c r="BO35" s="58"/>
      <c r="BP35" s="58"/>
      <c r="BQ35" s="58"/>
      <c r="BR35" s="58"/>
      <c r="BS35" s="58"/>
      <c r="BT35" s="58"/>
      <c r="BU35" s="58"/>
      <c r="BV35" s="58"/>
      <c r="BW35" s="58"/>
    </row>
    <row r="36" spans="1:75" x14ac:dyDescent="0.25">
      <c r="A36" s="59">
        <v>301</v>
      </c>
      <c r="B36" s="63" t="s">
        <v>115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>
        <v>0</v>
      </c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0</v>
      </c>
      <c r="AE36" s="62">
        <v>0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0</v>
      </c>
      <c r="AW36" s="62">
        <v>0</v>
      </c>
      <c r="AX36" s="62">
        <v>0</v>
      </c>
      <c r="AY36" s="62">
        <v>0</v>
      </c>
      <c r="AZ36" s="62">
        <v>0</v>
      </c>
      <c r="BA36" s="62">
        <v>0</v>
      </c>
      <c r="BB36" s="62">
        <v>0</v>
      </c>
      <c r="BC36" s="62">
        <v>0</v>
      </c>
      <c r="BD36" s="62">
        <v>0</v>
      </c>
      <c r="BE36" s="62">
        <v>0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/>
      <c r="BU36" s="64">
        <f>+C36+F36+I36+L36+O36+R36+U36+X36+AA36+AD36+AG36+AJ36+AM36+AP36+AS36+AV36+AY36+BB36+BE36+BH36+BK36+BN36+BQ36</f>
        <v>0</v>
      </c>
      <c r="BV36" s="64">
        <f t="shared" ref="BV36:BW39" si="8">+D36+G36+J36+M36+P36+S36+V36+Y36+AB36+AE36+AH36+AK36+AN36+AQ36+AT36+AW36+AZ36+BC36+BF36+BI36+BL36+BO36+BR36</f>
        <v>0</v>
      </c>
      <c r="BW36" s="64">
        <f t="shared" si="8"/>
        <v>0</v>
      </c>
    </row>
    <row r="37" spans="1:75" x14ac:dyDescent="0.25">
      <c r="A37" s="59">
        <f>A36 + 1</f>
        <v>302</v>
      </c>
      <c r="B37" s="63" t="s">
        <v>116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0</v>
      </c>
      <c r="AA37" s="62">
        <v>0</v>
      </c>
      <c r="AB37" s="62">
        <v>0</v>
      </c>
      <c r="AC37" s="62">
        <v>0</v>
      </c>
      <c r="AD37" s="62">
        <v>0</v>
      </c>
      <c r="AE37" s="62">
        <v>0</v>
      </c>
      <c r="AF37" s="62">
        <v>0</v>
      </c>
      <c r="AG37" s="62">
        <v>0</v>
      </c>
      <c r="AH37" s="62">
        <v>0</v>
      </c>
      <c r="AI37" s="62">
        <v>0</v>
      </c>
      <c r="AJ37" s="62">
        <v>0</v>
      </c>
      <c r="AK37" s="62">
        <v>0</v>
      </c>
      <c r="AL37" s="62">
        <v>0</v>
      </c>
      <c r="AM37" s="62">
        <v>0</v>
      </c>
      <c r="AN37" s="62">
        <v>0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v>0</v>
      </c>
      <c r="AX37" s="62">
        <v>0</v>
      </c>
      <c r="AY37" s="62">
        <v>0</v>
      </c>
      <c r="AZ37" s="62">
        <v>0</v>
      </c>
      <c r="BA37" s="62">
        <v>0</v>
      </c>
      <c r="BB37" s="62">
        <v>0</v>
      </c>
      <c r="BC37" s="62">
        <v>0</v>
      </c>
      <c r="BD37" s="62">
        <v>0</v>
      </c>
      <c r="BE37" s="62">
        <v>0</v>
      </c>
      <c r="BF37" s="62">
        <v>0</v>
      </c>
      <c r="BG37" s="62">
        <v>0</v>
      </c>
      <c r="BH37" s="62">
        <v>0</v>
      </c>
      <c r="BI37" s="62">
        <v>0</v>
      </c>
      <c r="BJ37" s="62">
        <v>0</v>
      </c>
      <c r="BK37" s="62">
        <v>0</v>
      </c>
      <c r="BL37" s="62">
        <v>0</v>
      </c>
      <c r="BM37" s="62">
        <v>0</v>
      </c>
      <c r="BN37" s="62">
        <v>0</v>
      </c>
      <c r="BO37" s="62">
        <v>0</v>
      </c>
      <c r="BP37" s="62">
        <v>0</v>
      </c>
      <c r="BQ37" s="62">
        <v>0</v>
      </c>
      <c r="BR37" s="62">
        <v>0</v>
      </c>
      <c r="BS37" s="62">
        <v>0</v>
      </c>
      <c r="BT37" s="62"/>
      <c r="BU37" s="64">
        <f>+C37+F37+I37+L37+O37+R37+U37+X37+AA37+AD37+AG37+AJ37+AM37+AP37+AS37+AV37+AY37+BB37+BE37+BH37+BK37+BN37+BQ37</f>
        <v>0</v>
      </c>
      <c r="BV37" s="64">
        <f t="shared" si="8"/>
        <v>0</v>
      </c>
      <c r="BW37" s="64">
        <f t="shared" si="8"/>
        <v>0</v>
      </c>
    </row>
    <row r="38" spans="1:75" x14ac:dyDescent="0.25">
      <c r="A38" s="59">
        <f>A37 + 1</f>
        <v>303</v>
      </c>
      <c r="B38" s="63" t="s">
        <v>117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62">
        <v>0</v>
      </c>
      <c r="AD38" s="62">
        <v>0</v>
      </c>
      <c r="AE38" s="62">
        <v>0</v>
      </c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v>0</v>
      </c>
      <c r="AX38" s="62">
        <v>0</v>
      </c>
      <c r="AY38" s="62">
        <v>0</v>
      </c>
      <c r="AZ38" s="62">
        <v>0</v>
      </c>
      <c r="BA38" s="62">
        <v>0</v>
      </c>
      <c r="BB38" s="62">
        <v>0</v>
      </c>
      <c r="BC38" s="62">
        <v>0</v>
      </c>
      <c r="BD38" s="62">
        <v>0</v>
      </c>
      <c r="BE38" s="62">
        <v>0</v>
      </c>
      <c r="BF38" s="62">
        <v>0</v>
      </c>
      <c r="BG38" s="62">
        <v>0</v>
      </c>
      <c r="BH38" s="62">
        <v>0</v>
      </c>
      <c r="BI38" s="62">
        <v>0</v>
      </c>
      <c r="BJ38" s="62">
        <v>0</v>
      </c>
      <c r="BK38" s="62">
        <v>0</v>
      </c>
      <c r="BL38" s="62">
        <v>0</v>
      </c>
      <c r="BM38" s="62">
        <v>0</v>
      </c>
      <c r="BN38" s="62">
        <v>0</v>
      </c>
      <c r="BO38" s="62">
        <v>0</v>
      </c>
      <c r="BP38" s="62">
        <v>0</v>
      </c>
      <c r="BQ38" s="62">
        <v>0</v>
      </c>
      <c r="BR38" s="62">
        <v>0</v>
      </c>
      <c r="BS38" s="62">
        <v>0</v>
      </c>
      <c r="BT38" s="62"/>
      <c r="BU38" s="64">
        <f>+C38+F38+I38+L38+O38+R38+U38+X38+AA38+AD38+AG38+AJ38+AM38+AP38+AS38+AV38+AY38+BB38+BE38+BH38+BK38+BN38+BQ38</f>
        <v>0</v>
      </c>
      <c r="BV38" s="64">
        <f t="shared" si="8"/>
        <v>0</v>
      </c>
      <c r="BW38" s="64">
        <f t="shared" si="8"/>
        <v>0</v>
      </c>
    </row>
    <row r="39" spans="1:75" x14ac:dyDescent="0.25">
      <c r="A39" s="59">
        <f>A38 + 1</f>
        <v>304</v>
      </c>
      <c r="B39" s="63" t="s">
        <v>118</v>
      </c>
      <c r="C39" s="62">
        <v>100000000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2">
        <v>0</v>
      </c>
      <c r="AL39" s="62">
        <v>0</v>
      </c>
      <c r="AM39" s="62">
        <v>0</v>
      </c>
      <c r="AN39" s="62"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0</v>
      </c>
      <c r="BR39" s="62">
        <v>0</v>
      </c>
      <c r="BS39" s="62">
        <v>0</v>
      </c>
      <c r="BT39" s="62"/>
      <c r="BU39" s="64">
        <f>+C39+F39+I39+L39+O39+R39+U39+X39+AA39+AD39+AG39+AJ39+AM39+AP39+AS39+AV39+AY39+BB39+BE39+BH39+BK39+BN39+BQ39</f>
        <v>100000000</v>
      </c>
      <c r="BV39" s="64">
        <f t="shared" si="8"/>
        <v>0</v>
      </c>
      <c r="BW39" s="64">
        <f t="shared" si="8"/>
        <v>0</v>
      </c>
    </row>
    <row r="40" spans="1:75" s="68" customFormat="1" ht="15.75" thickBot="1" x14ac:dyDescent="0.3">
      <c r="A40" s="65">
        <v>300</v>
      </c>
      <c r="B40" s="66" t="s">
        <v>119</v>
      </c>
      <c r="C40" s="67">
        <f t="shared" ref="C40:BN40" si="9">SUM(C36:C39)</f>
        <v>100000000</v>
      </c>
      <c r="D40" s="67">
        <f t="shared" si="9"/>
        <v>0</v>
      </c>
      <c r="E40" s="67">
        <f t="shared" si="9"/>
        <v>0</v>
      </c>
      <c r="F40" s="67">
        <f t="shared" si="9"/>
        <v>0</v>
      </c>
      <c r="G40" s="67">
        <f t="shared" si="9"/>
        <v>0</v>
      </c>
      <c r="H40" s="67">
        <f t="shared" si="9"/>
        <v>0</v>
      </c>
      <c r="I40" s="67">
        <f t="shared" si="9"/>
        <v>0</v>
      </c>
      <c r="J40" s="67">
        <f t="shared" si="9"/>
        <v>0</v>
      </c>
      <c r="K40" s="67">
        <f t="shared" si="9"/>
        <v>0</v>
      </c>
      <c r="L40" s="67">
        <f t="shared" si="9"/>
        <v>0</v>
      </c>
      <c r="M40" s="67">
        <f t="shared" si="9"/>
        <v>0</v>
      </c>
      <c r="N40" s="67">
        <f t="shared" si="9"/>
        <v>0</v>
      </c>
      <c r="O40" s="67">
        <f t="shared" si="9"/>
        <v>0</v>
      </c>
      <c r="P40" s="67">
        <f t="shared" si="9"/>
        <v>0</v>
      </c>
      <c r="Q40" s="67">
        <f t="shared" si="9"/>
        <v>0</v>
      </c>
      <c r="R40" s="67">
        <f t="shared" si="9"/>
        <v>0</v>
      </c>
      <c r="S40" s="67">
        <f t="shared" si="9"/>
        <v>0</v>
      </c>
      <c r="T40" s="67">
        <f t="shared" si="9"/>
        <v>0</v>
      </c>
      <c r="U40" s="67">
        <f t="shared" si="9"/>
        <v>0</v>
      </c>
      <c r="V40" s="67">
        <f t="shared" si="9"/>
        <v>0</v>
      </c>
      <c r="W40" s="67">
        <f t="shared" si="9"/>
        <v>0</v>
      </c>
      <c r="X40" s="67">
        <f t="shared" si="9"/>
        <v>0</v>
      </c>
      <c r="Y40" s="67">
        <f t="shared" si="9"/>
        <v>0</v>
      </c>
      <c r="Z40" s="67">
        <f t="shared" si="9"/>
        <v>0</v>
      </c>
      <c r="AA40" s="67">
        <f t="shared" si="9"/>
        <v>0</v>
      </c>
      <c r="AB40" s="67">
        <f t="shared" si="9"/>
        <v>0</v>
      </c>
      <c r="AC40" s="67">
        <f t="shared" si="9"/>
        <v>0</v>
      </c>
      <c r="AD40" s="67">
        <f t="shared" si="9"/>
        <v>0</v>
      </c>
      <c r="AE40" s="67">
        <f t="shared" si="9"/>
        <v>0</v>
      </c>
      <c r="AF40" s="67">
        <f t="shared" si="9"/>
        <v>0</v>
      </c>
      <c r="AG40" s="67">
        <f t="shared" si="9"/>
        <v>0</v>
      </c>
      <c r="AH40" s="67">
        <f t="shared" si="9"/>
        <v>0</v>
      </c>
      <c r="AI40" s="67">
        <f t="shared" si="9"/>
        <v>0</v>
      </c>
      <c r="AJ40" s="67">
        <f t="shared" si="9"/>
        <v>0</v>
      </c>
      <c r="AK40" s="67">
        <f t="shared" si="9"/>
        <v>0</v>
      </c>
      <c r="AL40" s="67">
        <f t="shared" si="9"/>
        <v>0</v>
      </c>
      <c r="AM40" s="67">
        <f t="shared" si="9"/>
        <v>0</v>
      </c>
      <c r="AN40" s="67">
        <f t="shared" si="9"/>
        <v>0</v>
      </c>
      <c r="AO40" s="67">
        <f t="shared" si="9"/>
        <v>0</v>
      </c>
      <c r="AP40" s="67">
        <f t="shared" si="9"/>
        <v>0</v>
      </c>
      <c r="AQ40" s="67">
        <f t="shared" si="9"/>
        <v>0</v>
      </c>
      <c r="AR40" s="67">
        <f t="shared" si="9"/>
        <v>0</v>
      </c>
      <c r="AS40" s="67">
        <f t="shared" si="9"/>
        <v>0</v>
      </c>
      <c r="AT40" s="67">
        <f t="shared" si="9"/>
        <v>0</v>
      </c>
      <c r="AU40" s="67">
        <f t="shared" si="9"/>
        <v>0</v>
      </c>
      <c r="AV40" s="67">
        <f t="shared" si="9"/>
        <v>0</v>
      </c>
      <c r="AW40" s="67">
        <f t="shared" si="9"/>
        <v>0</v>
      </c>
      <c r="AX40" s="67">
        <f t="shared" si="9"/>
        <v>0</v>
      </c>
      <c r="AY40" s="67">
        <f t="shared" si="9"/>
        <v>0</v>
      </c>
      <c r="AZ40" s="67">
        <f t="shared" si="9"/>
        <v>0</v>
      </c>
      <c r="BA40" s="67">
        <f t="shared" si="9"/>
        <v>0</v>
      </c>
      <c r="BB40" s="67">
        <f t="shared" si="9"/>
        <v>0</v>
      </c>
      <c r="BC40" s="67">
        <f t="shared" si="9"/>
        <v>0</v>
      </c>
      <c r="BD40" s="67">
        <f t="shared" si="9"/>
        <v>0</v>
      </c>
      <c r="BE40" s="67">
        <f t="shared" si="9"/>
        <v>0</v>
      </c>
      <c r="BF40" s="67">
        <f t="shared" si="9"/>
        <v>0</v>
      </c>
      <c r="BG40" s="67">
        <f t="shared" si="9"/>
        <v>0</v>
      </c>
      <c r="BH40" s="67">
        <f t="shared" si="9"/>
        <v>0</v>
      </c>
      <c r="BI40" s="67">
        <f t="shared" si="9"/>
        <v>0</v>
      </c>
      <c r="BJ40" s="67">
        <f t="shared" si="9"/>
        <v>0</v>
      </c>
      <c r="BK40" s="67">
        <f t="shared" si="9"/>
        <v>0</v>
      </c>
      <c r="BL40" s="67">
        <f t="shared" si="9"/>
        <v>0</v>
      </c>
      <c r="BM40" s="67">
        <f t="shared" si="9"/>
        <v>0</v>
      </c>
      <c r="BN40" s="67">
        <f t="shared" si="9"/>
        <v>0</v>
      </c>
      <c r="BO40" s="67">
        <f t="shared" ref="BO40:BW40" si="10">SUM(BO36:BO39)</f>
        <v>0</v>
      </c>
      <c r="BP40" s="67">
        <f t="shared" si="10"/>
        <v>0</v>
      </c>
      <c r="BQ40" s="67">
        <f t="shared" si="10"/>
        <v>0</v>
      </c>
      <c r="BR40" s="67">
        <f t="shared" si="10"/>
        <v>0</v>
      </c>
      <c r="BS40" s="67">
        <f t="shared" si="10"/>
        <v>0</v>
      </c>
      <c r="BT40" s="67"/>
      <c r="BU40" s="67">
        <f t="shared" si="10"/>
        <v>100000000</v>
      </c>
      <c r="BV40" s="67">
        <f t="shared" si="10"/>
        <v>0</v>
      </c>
      <c r="BW40" s="67">
        <f t="shared" si="10"/>
        <v>0</v>
      </c>
    </row>
    <row r="41" spans="1:75" ht="15.75" thickTop="1" x14ac:dyDescent="0.25">
      <c r="A41" s="72"/>
      <c r="B41" s="73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</row>
    <row r="42" spans="1:75" x14ac:dyDescent="0.25">
      <c r="A42" s="16"/>
      <c r="B42" s="14" t="s">
        <v>120</v>
      </c>
      <c r="C42" s="17"/>
      <c r="D42" s="12"/>
      <c r="E42" s="12"/>
      <c r="F42" s="12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17"/>
      <c r="S42" s="12"/>
      <c r="T42" s="12"/>
      <c r="U42" s="12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17"/>
      <c r="AH42" s="12"/>
      <c r="AI42" s="12"/>
      <c r="AJ42" s="12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17"/>
      <c r="AW42" s="12"/>
      <c r="AX42" s="12"/>
      <c r="AY42" s="12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17"/>
      <c r="BL42" s="12"/>
      <c r="BM42" s="12"/>
      <c r="BN42" s="12"/>
      <c r="BO42" s="58"/>
      <c r="BP42" s="58"/>
      <c r="BQ42" s="58"/>
      <c r="BR42" s="58"/>
      <c r="BS42" s="58"/>
      <c r="BT42" s="58"/>
      <c r="BU42" s="58"/>
      <c r="BV42" s="58"/>
      <c r="BW42" s="58"/>
    </row>
    <row r="43" spans="1:75" x14ac:dyDescent="0.25">
      <c r="A43" s="59">
        <v>401</v>
      </c>
      <c r="B43" s="63" t="s">
        <v>121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  <c r="T43" s="62">
        <v>0</v>
      </c>
      <c r="U43" s="62">
        <v>0</v>
      </c>
      <c r="V43" s="62">
        <v>0</v>
      </c>
      <c r="W43" s="62">
        <v>0</v>
      </c>
      <c r="X43" s="62">
        <v>0</v>
      </c>
      <c r="Y43" s="62">
        <v>0</v>
      </c>
      <c r="Z43" s="62">
        <v>0</v>
      </c>
      <c r="AA43" s="62">
        <v>0</v>
      </c>
      <c r="AB43" s="62">
        <v>0</v>
      </c>
      <c r="AC43" s="62">
        <v>0</v>
      </c>
      <c r="AD43" s="62">
        <v>0</v>
      </c>
      <c r="AE43" s="62">
        <v>0</v>
      </c>
      <c r="AF43" s="62">
        <v>0</v>
      </c>
      <c r="AG43" s="62">
        <v>0</v>
      </c>
      <c r="AH43" s="62">
        <v>0</v>
      </c>
      <c r="AI43" s="62">
        <v>0</v>
      </c>
      <c r="AJ43" s="62">
        <v>0</v>
      </c>
      <c r="AK43" s="62">
        <v>0</v>
      </c>
      <c r="AL43" s="62">
        <v>0</v>
      </c>
      <c r="AM43" s="62">
        <v>0</v>
      </c>
      <c r="AN43" s="62">
        <v>0</v>
      </c>
      <c r="AO43" s="62">
        <v>0</v>
      </c>
      <c r="AP43" s="62">
        <v>0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2">
        <v>0</v>
      </c>
      <c r="AZ43" s="62">
        <v>0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0</v>
      </c>
      <c r="BG43" s="62">
        <v>0</v>
      </c>
      <c r="BH43" s="62">
        <v>0</v>
      </c>
      <c r="BI43" s="62">
        <v>0</v>
      </c>
      <c r="BJ43" s="62">
        <v>0</v>
      </c>
      <c r="BK43" s="62">
        <v>23395578.219999999</v>
      </c>
      <c r="BL43" s="62">
        <v>0</v>
      </c>
      <c r="BM43" s="62">
        <v>0</v>
      </c>
      <c r="BN43" s="62">
        <v>0</v>
      </c>
      <c r="BO43" s="62">
        <v>0</v>
      </c>
      <c r="BP43" s="62">
        <v>0</v>
      </c>
      <c r="BQ43" s="62">
        <v>0</v>
      </c>
      <c r="BR43" s="62">
        <v>0</v>
      </c>
      <c r="BS43" s="62">
        <v>0</v>
      </c>
      <c r="BT43" s="62"/>
      <c r="BU43" s="64">
        <f t="shared" ref="BU43:BW46" si="11">+C43+F43+I43+L43+O43+R43+U43+X43+AA43+AD43+AG43+AJ43+AM43+AP43+AS43+AV43+AY43+BB43+BE43+BH43+BK43+BN43+BQ43</f>
        <v>23395578.219999999</v>
      </c>
      <c r="BV43" s="64">
        <f t="shared" si="11"/>
        <v>0</v>
      </c>
      <c r="BW43" s="64">
        <f t="shared" si="11"/>
        <v>0</v>
      </c>
    </row>
    <row r="44" spans="1:75" x14ac:dyDescent="0.25">
      <c r="A44" s="59">
        <f>A43 + 1</f>
        <v>402</v>
      </c>
      <c r="B44" s="63" t="s">
        <v>122</v>
      </c>
      <c r="C44" s="62">
        <v>0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0</v>
      </c>
      <c r="AA44" s="62">
        <v>0</v>
      </c>
      <c r="AB44" s="62">
        <v>0</v>
      </c>
      <c r="AC44" s="62">
        <v>0</v>
      </c>
      <c r="AD44" s="62">
        <v>0</v>
      </c>
      <c r="AE44" s="62">
        <v>0</v>
      </c>
      <c r="AF44" s="62">
        <v>0</v>
      </c>
      <c r="AG44" s="62">
        <v>0</v>
      </c>
      <c r="AH44" s="62">
        <v>0</v>
      </c>
      <c r="AI44" s="62">
        <v>0</v>
      </c>
      <c r="AJ44" s="62">
        <v>0</v>
      </c>
      <c r="AK44" s="62">
        <v>0</v>
      </c>
      <c r="AL44" s="62">
        <v>0</v>
      </c>
      <c r="AM44" s="62">
        <v>0</v>
      </c>
      <c r="AN44" s="62">
        <v>0</v>
      </c>
      <c r="AO44" s="62">
        <v>0</v>
      </c>
      <c r="AP44" s="62">
        <v>0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>
        <v>0</v>
      </c>
      <c r="AZ44" s="62">
        <v>0</v>
      </c>
      <c r="BA44" s="62">
        <v>0</v>
      </c>
      <c r="BB44" s="62">
        <v>0</v>
      </c>
      <c r="BC44" s="62">
        <v>0</v>
      </c>
      <c r="BD44" s="62">
        <v>0</v>
      </c>
      <c r="BE44" s="62">
        <v>0</v>
      </c>
      <c r="BF44" s="62">
        <v>0</v>
      </c>
      <c r="BG44" s="62">
        <v>0</v>
      </c>
      <c r="BH44" s="62">
        <v>0</v>
      </c>
      <c r="BI44" s="62">
        <v>0</v>
      </c>
      <c r="BJ44" s="62">
        <v>0</v>
      </c>
      <c r="BK44" s="62">
        <v>0</v>
      </c>
      <c r="BL44" s="62">
        <v>0</v>
      </c>
      <c r="BM44" s="62">
        <v>0</v>
      </c>
      <c r="BN44" s="62">
        <v>0</v>
      </c>
      <c r="BO44" s="62">
        <v>0</v>
      </c>
      <c r="BP44" s="62">
        <v>0</v>
      </c>
      <c r="BQ44" s="62">
        <v>0</v>
      </c>
      <c r="BR44" s="62">
        <v>0</v>
      </c>
      <c r="BS44" s="62">
        <v>0</v>
      </c>
      <c r="BT44" s="62"/>
      <c r="BU44" s="64">
        <f t="shared" si="11"/>
        <v>0</v>
      </c>
      <c r="BV44" s="64">
        <f t="shared" si="11"/>
        <v>0</v>
      </c>
      <c r="BW44" s="64">
        <f t="shared" si="11"/>
        <v>0</v>
      </c>
    </row>
    <row r="45" spans="1:75" x14ac:dyDescent="0.25">
      <c r="A45" s="59">
        <f>A44 + 1</f>
        <v>403</v>
      </c>
      <c r="B45" s="63" t="s">
        <v>123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  <c r="AJ45" s="62">
        <v>0</v>
      </c>
      <c r="AK45" s="62">
        <v>0</v>
      </c>
      <c r="AL45" s="62">
        <v>0</v>
      </c>
      <c r="AM45" s="62">
        <v>0</v>
      </c>
      <c r="AN45" s="62"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v>0</v>
      </c>
      <c r="AX45" s="62">
        <v>0</v>
      </c>
      <c r="AY45" s="62">
        <v>0</v>
      </c>
      <c r="AZ45" s="62">
        <v>0</v>
      </c>
      <c r="BA45" s="62">
        <v>0</v>
      </c>
      <c r="BB45" s="62">
        <v>0</v>
      </c>
      <c r="BC45" s="62">
        <v>0</v>
      </c>
      <c r="BD45" s="62">
        <v>0</v>
      </c>
      <c r="BE45" s="62">
        <v>0</v>
      </c>
      <c r="BF45" s="62">
        <v>0</v>
      </c>
      <c r="BG45" s="62">
        <v>0</v>
      </c>
      <c r="BH45" s="62">
        <v>0</v>
      </c>
      <c r="BI45" s="62">
        <v>0</v>
      </c>
      <c r="BJ45" s="62">
        <v>0</v>
      </c>
      <c r="BK45" s="62">
        <v>51158714.619999997</v>
      </c>
      <c r="BL45" s="62">
        <v>0</v>
      </c>
      <c r="BM45" s="62">
        <v>0</v>
      </c>
      <c r="BN45" s="62">
        <v>0</v>
      </c>
      <c r="BO45" s="62">
        <v>0</v>
      </c>
      <c r="BP45" s="62">
        <v>0</v>
      </c>
      <c r="BQ45" s="62">
        <v>0</v>
      </c>
      <c r="BR45" s="62">
        <v>0</v>
      </c>
      <c r="BS45" s="62">
        <v>0</v>
      </c>
      <c r="BT45" s="62"/>
      <c r="BU45" s="64">
        <f t="shared" si="11"/>
        <v>51158714.619999997</v>
      </c>
      <c r="BV45" s="64">
        <f t="shared" si="11"/>
        <v>0</v>
      </c>
      <c r="BW45" s="64">
        <f t="shared" si="11"/>
        <v>0</v>
      </c>
    </row>
    <row r="46" spans="1:75" x14ac:dyDescent="0.25">
      <c r="A46" s="59">
        <f>A45 + 1</f>
        <v>404</v>
      </c>
      <c r="B46" s="63" t="s">
        <v>124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  <c r="AJ46" s="62">
        <v>0</v>
      </c>
      <c r="AK46" s="62">
        <v>0</v>
      </c>
      <c r="AL46" s="62">
        <v>0</v>
      </c>
      <c r="AM46" s="62">
        <v>0</v>
      </c>
      <c r="AN46" s="62">
        <v>0</v>
      </c>
      <c r="AO46" s="62">
        <v>0</v>
      </c>
      <c r="AP46" s="62">
        <v>0</v>
      </c>
      <c r="AQ46" s="62">
        <v>0</v>
      </c>
      <c r="AR46" s="62">
        <v>0</v>
      </c>
      <c r="AS46" s="62">
        <v>0</v>
      </c>
      <c r="AT46" s="62">
        <v>0</v>
      </c>
      <c r="AU46" s="62">
        <v>0</v>
      </c>
      <c r="AV46" s="62">
        <v>0</v>
      </c>
      <c r="AW46" s="62">
        <v>0</v>
      </c>
      <c r="AX46" s="62">
        <v>0</v>
      </c>
      <c r="AY46" s="62">
        <v>0</v>
      </c>
      <c r="AZ46" s="62">
        <v>0</v>
      </c>
      <c r="BA46" s="62">
        <v>0</v>
      </c>
      <c r="BB46" s="62">
        <v>0</v>
      </c>
      <c r="BC46" s="62">
        <v>0</v>
      </c>
      <c r="BD46" s="62">
        <v>0</v>
      </c>
      <c r="BE46" s="62">
        <v>0</v>
      </c>
      <c r="BF46" s="62">
        <v>0</v>
      </c>
      <c r="BG46" s="62">
        <v>0</v>
      </c>
      <c r="BH46" s="62">
        <v>0</v>
      </c>
      <c r="BI46" s="62">
        <v>0</v>
      </c>
      <c r="BJ46" s="62">
        <v>0</v>
      </c>
      <c r="BK46" s="62">
        <v>0</v>
      </c>
      <c r="BL46" s="62">
        <v>0</v>
      </c>
      <c r="BM46" s="62">
        <v>0</v>
      </c>
      <c r="BN46" s="62">
        <v>0</v>
      </c>
      <c r="BO46" s="62">
        <v>0</v>
      </c>
      <c r="BP46" s="62">
        <v>0</v>
      </c>
      <c r="BQ46" s="62">
        <v>0</v>
      </c>
      <c r="BR46" s="62">
        <v>0</v>
      </c>
      <c r="BS46" s="62">
        <v>0</v>
      </c>
      <c r="BT46" s="62"/>
      <c r="BU46" s="64">
        <f t="shared" si="11"/>
        <v>0</v>
      </c>
      <c r="BV46" s="64">
        <f t="shared" si="11"/>
        <v>0</v>
      </c>
      <c r="BW46" s="64">
        <f t="shared" si="11"/>
        <v>0</v>
      </c>
    </row>
    <row r="47" spans="1:75" s="68" customFormat="1" ht="15.75" thickBot="1" x14ac:dyDescent="0.3">
      <c r="A47" s="65">
        <v>400</v>
      </c>
      <c r="B47" s="66" t="s">
        <v>125</v>
      </c>
      <c r="C47" s="67">
        <f t="shared" ref="C47:BN47" si="12">SUM(C43:C46)</f>
        <v>0</v>
      </c>
      <c r="D47" s="67">
        <f t="shared" si="12"/>
        <v>0</v>
      </c>
      <c r="E47" s="67">
        <f t="shared" si="12"/>
        <v>0</v>
      </c>
      <c r="F47" s="67">
        <f t="shared" si="12"/>
        <v>0</v>
      </c>
      <c r="G47" s="67">
        <f t="shared" si="12"/>
        <v>0</v>
      </c>
      <c r="H47" s="67">
        <f t="shared" si="12"/>
        <v>0</v>
      </c>
      <c r="I47" s="67">
        <f t="shared" si="12"/>
        <v>0</v>
      </c>
      <c r="J47" s="67">
        <f t="shared" si="12"/>
        <v>0</v>
      </c>
      <c r="K47" s="67">
        <f t="shared" si="12"/>
        <v>0</v>
      </c>
      <c r="L47" s="67">
        <f t="shared" si="12"/>
        <v>0</v>
      </c>
      <c r="M47" s="67">
        <f t="shared" si="12"/>
        <v>0</v>
      </c>
      <c r="N47" s="67">
        <f t="shared" si="12"/>
        <v>0</v>
      </c>
      <c r="O47" s="67">
        <f t="shared" si="12"/>
        <v>0</v>
      </c>
      <c r="P47" s="67">
        <f t="shared" si="12"/>
        <v>0</v>
      </c>
      <c r="Q47" s="67">
        <f t="shared" si="12"/>
        <v>0</v>
      </c>
      <c r="R47" s="67">
        <f t="shared" si="12"/>
        <v>0</v>
      </c>
      <c r="S47" s="67">
        <f t="shared" si="12"/>
        <v>0</v>
      </c>
      <c r="T47" s="67">
        <f t="shared" si="12"/>
        <v>0</v>
      </c>
      <c r="U47" s="67">
        <f t="shared" si="12"/>
        <v>0</v>
      </c>
      <c r="V47" s="67">
        <f t="shared" si="12"/>
        <v>0</v>
      </c>
      <c r="W47" s="67">
        <f t="shared" si="12"/>
        <v>0</v>
      </c>
      <c r="X47" s="67">
        <f t="shared" si="12"/>
        <v>0</v>
      </c>
      <c r="Y47" s="67">
        <f t="shared" si="12"/>
        <v>0</v>
      </c>
      <c r="Z47" s="67">
        <f t="shared" si="12"/>
        <v>0</v>
      </c>
      <c r="AA47" s="67">
        <f t="shared" si="12"/>
        <v>0</v>
      </c>
      <c r="AB47" s="67">
        <f t="shared" si="12"/>
        <v>0</v>
      </c>
      <c r="AC47" s="67">
        <f t="shared" si="12"/>
        <v>0</v>
      </c>
      <c r="AD47" s="67">
        <f t="shared" si="12"/>
        <v>0</v>
      </c>
      <c r="AE47" s="67">
        <f t="shared" si="12"/>
        <v>0</v>
      </c>
      <c r="AF47" s="67">
        <f t="shared" si="12"/>
        <v>0</v>
      </c>
      <c r="AG47" s="67">
        <f t="shared" si="12"/>
        <v>0</v>
      </c>
      <c r="AH47" s="67">
        <f t="shared" si="12"/>
        <v>0</v>
      </c>
      <c r="AI47" s="67">
        <f t="shared" si="12"/>
        <v>0</v>
      </c>
      <c r="AJ47" s="67">
        <f t="shared" si="12"/>
        <v>0</v>
      </c>
      <c r="AK47" s="67">
        <f t="shared" si="12"/>
        <v>0</v>
      </c>
      <c r="AL47" s="67">
        <f t="shared" si="12"/>
        <v>0</v>
      </c>
      <c r="AM47" s="67">
        <f t="shared" si="12"/>
        <v>0</v>
      </c>
      <c r="AN47" s="67">
        <f t="shared" si="12"/>
        <v>0</v>
      </c>
      <c r="AO47" s="67">
        <f t="shared" si="12"/>
        <v>0</v>
      </c>
      <c r="AP47" s="67">
        <f t="shared" si="12"/>
        <v>0</v>
      </c>
      <c r="AQ47" s="67">
        <f t="shared" si="12"/>
        <v>0</v>
      </c>
      <c r="AR47" s="67">
        <f t="shared" si="12"/>
        <v>0</v>
      </c>
      <c r="AS47" s="67">
        <f t="shared" si="12"/>
        <v>0</v>
      </c>
      <c r="AT47" s="67">
        <f t="shared" si="12"/>
        <v>0</v>
      </c>
      <c r="AU47" s="67">
        <f t="shared" si="12"/>
        <v>0</v>
      </c>
      <c r="AV47" s="67">
        <f t="shared" si="12"/>
        <v>0</v>
      </c>
      <c r="AW47" s="67">
        <f t="shared" si="12"/>
        <v>0</v>
      </c>
      <c r="AX47" s="67">
        <f t="shared" si="12"/>
        <v>0</v>
      </c>
      <c r="AY47" s="67">
        <f t="shared" si="12"/>
        <v>0</v>
      </c>
      <c r="AZ47" s="67">
        <f t="shared" si="12"/>
        <v>0</v>
      </c>
      <c r="BA47" s="67">
        <f t="shared" si="12"/>
        <v>0</v>
      </c>
      <c r="BB47" s="67">
        <f t="shared" si="12"/>
        <v>0</v>
      </c>
      <c r="BC47" s="67">
        <f t="shared" si="12"/>
        <v>0</v>
      </c>
      <c r="BD47" s="67">
        <f t="shared" si="12"/>
        <v>0</v>
      </c>
      <c r="BE47" s="67">
        <f t="shared" si="12"/>
        <v>0</v>
      </c>
      <c r="BF47" s="67">
        <f t="shared" si="12"/>
        <v>0</v>
      </c>
      <c r="BG47" s="67">
        <f t="shared" si="12"/>
        <v>0</v>
      </c>
      <c r="BH47" s="67">
        <f t="shared" si="12"/>
        <v>0</v>
      </c>
      <c r="BI47" s="67">
        <f t="shared" si="12"/>
        <v>0</v>
      </c>
      <c r="BJ47" s="67">
        <f t="shared" si="12"/>
        <v>0</v>
      </c>
      <c r="BK47" s="67">
        <f t="shared" si="12"/>
        <v>74554292.840000004</v>
      </c>
      <c r="BL47" s="67">
        <f t="shared" si="12"/>
        <v>0</v>
      </c>
      <c r="BM47" s="67">
        <f t="shared" si="12"/>
        <v>0</v>
      </c>
      <c r="BN47" s="67">
        <f t="shared" si="12"/>
        <v>0</v>
      </c>
      <c r="BO47" s="67">
        <f t="shared" ref="BO47:BW47" si="13">SUM(BO43:BO46)</f>
        <v>0</v>
      </c>
      <c r="BP47" s="67">
        <f t="shared" si="13"/>
        <v>0</v>
      </c>
      <c r="BQ47" s="67">
        <f t="shared" si="13"/>
        <v>0</v>
      </c>
      <c r="BR47" s="67">
        <f t="shared" si="13"/>
        <v>0</v>
      </c>
      <c r="BS47" s="67">
        <f t="shared" si="13"/>
        <v>0</v>
      </c>
      <c r="BT47" s="67"/>
      <c r="BU47" s="67">
        <f t="shared" si="13"/>
        <v>74554292.840000004</v>
      </c>
      <c r="BV47" s="67">
        <f t="shared" si="13"/>
        <v>0</v>
      </c>
      <c r="BW47" s="67">
        <f t="shared" si="13"/>
        <v>0</v>
      </c>
    </row>
    <row r="48" spans="1:75" ht="15.75" thickTop="1" x14ac:dyDescent="0.25">
      <c r="A48" s="72"/>
      <c r="B48" s="73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</row>
    <row r="49" spans="1:75" x14ac:dyDescent="0.25">
      <c r="A49" s="16"/>
      <c r="B49" s="14" t="s">
        <v>126</v>
      </c>
      <c r="C49" s="17"/>
      <c r="D49" s="12"/>
      <c r="E49" s="12"/>
      <c r="F49" s="12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17"/>
      <c r="S49" s="12"/>
      <c r="T49" s="12"/>
      <c r="U49" s="12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17"/>
      <c r="AH49" s="12"/>
      <c r="AI49" s="12"/>
      <c r="AJ49" s="12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17"/>
      <c r="AW49" s="12"/>
      <c r="AX49" s="12"/>
      <c r="AY49" s="12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17"/>
      <c r="BL49" s="12"/>
      <c r="BM49" s="12"/>
      <c r="BN49" s="12"/>
      <c r="BO49" s="58"/>
      <c r="BP49" s="58"/>
      <c r="BQ49" s="58"/>
      <c r="BR49" s="58"/>
      <c r="BS49" s="58"/>
      <c r="BT49" s="58"/>
      <c r="BU49" s="58"/>
      <c r="BV49" s="58"/>
      <c r="BW49" s="58"/>
    </row>
    <row r="50" spans="1:75" x14ac:dyDescent="0.25">
      <c r="A50" s="59">
        <v>501</v>
      </c>
      <c r="B50" s="63" t="s">
        <v>127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62">
        <v>0</v>
      </c>
      <c r="Y50" s="62">
        <v>0</v>
      </c>
      <c r="Z50" s="62">
        <v>0</v>
      </c>
      <c r="AA50" s="62">
        <v>0</v>
      </c>
      <c r="AB50" s="62">
        <v>0</v>
      </c>
      <c r="AC50" s="62">
        <v>0</v>
      </c>
      <c r="AD50" s="62">
        <v>0</v>
      </c>
      <c r="AE50" s="62">
        <v>0</v>
      </c>
      <c r="AF50" s="62">
        <v>0</v>
      </c>
      <c r="AG50" s="62">
        <v>0</v>
      </c>
      <c r="AH50" s="62">
        <v>0</v>
      </c>
      <c r="AI50" s="62">
        <v>0</v>
      </c>
      <c r="AJ50" s="62">
        <v>0</v>
      </c>
      <c r="AK50" s="62">
        <v>0</v>
      </c>
      <c r="AL50" s="62">
        <v>0</v>
      </c>
      <c r="AM50" s="62">
        <v>0</v>
      </c>
      <c r="AN50" s="62">
        <v>0</v>
      </c>
      <c r="AO50" s="62">
        <v>0</v>
      </c>
      <c r="AP50" s="62">
        <v>0</v>
      </c>
      <c r="AQ50" s="62">
        <v>0</v>
      </c>
      <c r="AR50" s="62">
        <v>0</v>
      </c>
      <c r="AS50" s="62">
        <v>0</v>
      </c>
      <c r="AT50" s="62">
        <v>0</v>
      </c>
      <c r="AU50" s="62">
        <v>0</v>
      </c>
      <c r="AV50" s="62">
        <v>0</v>
      </c>
      <c r="AW50" s="62">
        <v>0</v>
      </c>
      <c r="AX50" s="62">
        <v>0</v>
      </c>
      <c r="AY50" s="62">
        <v>0</v>
      </c>
      <c r="AZ50" s="62">
        <v>0</v>
      </c>
      <c r="BA50" s="62">
        <v>0</v>
      </c>
      <c r="BB50" s="62">
        <v>0</v>
      </c>
      <c r="BC50" s="62">
        <v>0</v>
      </c>
      <c r="BD50" s="62">
        <v>0</v>
      </c>
      <c r="BE50" s="62">
        <v>0</v>
      </c>
      <c r="BF50" s="62">
        <v>0</v>
      </c>
      <c r="BG50" s="62">
        <v>0</v>
      </c>
      <c r="BH50" s="62">
        <v>0</v>
      </c>
      <c r="BI50" s="62">
        <v>0</v>
      </c>
      <c r="BJ50" s="62">
        <v>0</v>
      </c>
      <c r="BK50" s="62">
        <v>0</v>
      </c>
      <c r="BL50" s="62">
        <v>0</v>
      </c>
      <c r="BM50" s="62">
        <v>0</v>
      </c>
      <c r="BN50" s="62">
        <v>230000000</v>
      </c>
      <c r="BO50" s="62">
        <v>0</v>
      </c>
      <c r="BP50" s="62">
        <v>0</v>
      </c>
      <c r="BQ50" s="62">
        <v>0</v>
      </c>
      <c r="BR50" s="62">
        <v>0</v>
      </c>
      <c r="BS50" s="62">
        <v>0</v>
      </c>
      <c r="BT50" s="62"/>
      <c r="BU50" s="64">
        <f>+C50+F50+I50+L50+O50+R50+U50+X50+AA50+AD50+AG50+AJ50+AM50+AP50+AS50+AV50+AY50+BB50+BE50+BH50+BK50+BN50+BQ50</f>
        <v>230000000</v>
      </c>
      <c r="BV50" s="64">
        <f>+D50+G50+J50+M50+P50+S50+V50+Y50+AB50+AE50+AH50+AK50+AN50+AQ50+AT50+AW50+AZ50+BC50+BF50+BI50+BL50+BO50+BR50</f>
        <v>0</v>
      </c>
      <c r="BW50" s="64">
        <f>+E50+H50+K50+N50+Q50+T50+W50+Z50+AC50+AF50+AI50+AL50+AO50+AR50+AU50+AX50+BA50+BD50+BG50+BJ50+BM50+BP50+BS50</f>
        <v>0</v>
      </c>
    </row>
    <row r="51" spans="1:75" s="68" customFormat="1" ht="15.75" thickBot="1" x14ac:dyDescent="0.3">
      <c r="A51" s="65">
        <v>500</v>
      </c>
      <c r="B51" s="66" t="s">
        <v>128</v>
      </c>
      <c r="C51" s="67">
        <f t="shared" ref="C51:BN51" si="14">SUM(C50)</f>
        <v>0</v>
      </c>
      <c r="D51" s="67">
        <f t="shared" si="14"/>
        <v>0</v>
      </c>
      <c r="E51" s="67">
        <f t="shared" si="14"/>
        <v>0</v>
      </c>
      <c r="F51" s="67">
        <f t="shared" si="14"/>
        <v>0</v>
      </c>
      <c r="G51" s="67">
        <f t="shared" si="14"/>
        <v>0</v>
      </c>
      <c r="H51" s="67">
        <f t="shared" si="14"/>
        <v>0</v>
      </c>
      <c r="I51" s="67">
        <f t="shared" si="14"/>
        <v>0</v>
      </c>
      <c r="J51" s="67">
        <f t="shared" si="14"/>
        <v>0</v>
      </c>
      <c r="K51" s="67">
        <f t="shared" si="14"/>
        <v>0</v>
      </c>
      <c r="L51" s="67">
        <f t="shared" si="14"/>
        <v>0</v>
      </c>
      <c r="M51" s="67">
        <f t="shared" si="14"/>
        <v>0</v>
      </c>
      <c r="N51" s="67">
        <f t="shared" si="14"/>
        <v>0</v>
      </c>
      <c r="O51" s="67">
        <f t="shared" si="14"/>
        <v>0</v>
      </c>
      <c r="P51" s="67">
        <f t="shared" si="14"/>
        <v>0</v>
      </c>
      <c r="Q51" s="67">
        <f t="shared" si="14"/>
        <v>0</v>
      </c>
      <c r="R51" s="67">
        <f t="shared" si="14"/>
        <v>0</v>
      </c>
      <c r="S51" s="67">
        <f t="shared" si="14"/>
        <v>0</v>
      </c>
      <c r="T51" s="67">
        <f t="shared" si="14"/>
        <v>0</v>
      </c>
      <c r="U51" s="67">
        <f t="shared" si="14"/>
        <v>0</v>
      </c>
      <c r="V51" s="67">
        <f t="shared" si="14"/>
        <v>0</v>
      </c>
      <c r="W51" s="67">
        <f t="shared" si="14"/>
        <v>0</v>
      </c>
      <c r="X51" s="67">
        <f t="shared" si="14"/>
        <v>0</v>
      </c>
      <c r="Y51" s="67">
        <f t="shared" si="14"/>
        <v>0</v>
      </c>
      <c r="Z51" s="67">
        <f t="shared" si="14"/>
        <v>0</v>
      </c>
      <c r="AA51" s="67">
        <f t="shared" si="14"/>
        <v>0</v>
      </c>
      <c r="AB51" s="67">
        <f t="shared" si="14"/>
        <v>0</v>
      </c>
      <c r="AC51" s="67">
        <f t="shared" si="14"/>
        <v>0</v>
      </c>
      <c r="AD51" s="67">
        <f t="shared" si="14"/>
        <v>0</v>
      </c>
      <c r="AE51" s="67">
        <f t="shared" si="14"/>
        <v>0</v>
      </c>
      <c r="AF51" s="67">
        <f t="shared" si="14"/>
        <v>0</v>
      </c>
      <c r="AG51" s="67">
        <f t="shared" si="14"/>
        <v>0</v>
      </c>
      <c r="AH51" s="67">
        <f t="shared" si="14"/>
        <v>0</v>
      </c>
      <c r="AI51" s="67">
        <f t="shared" si="14"/>
        <v>0</v>
      </c>
      <c r="AJ51" s="67">
        <f t="shared" si="14"/>
        <v>0</v>
      </c>
      <c r="AK51" s="67">
        <f t="shared" si="14"/>
        <v>0</v>
      </c>
      <c r="AL51" s="67">
        <f t="shared" si="14"/>
        <v>0</v>
      </c>
      <c r="AM51" s="67">
        <f t="shared" si="14"/>
        <v>0</v>
      </c>
      <c r="AN51" s="67">
        <f t="shared" si="14"/>
        <v>0</v>
      </c>
      <c r="AO51" s="67">
        <f t="shared" si="14"/>
        <v>0</v>
      </c>
      <c r="AP51" s="67">
        <f t="shared" si="14"/>
        <v>0</v>
      </c>
      <c r="AQ51" s="67">
        <f t="shared" si="14"/>
        <v>0</v>
      </c>
      <c r="AR51" s="67">
        <f t="shared" si="14"/>
        <v>0</v>
      </c>
      <c r="AS51" s="67">
        <f t="shared" si="14"/>
        <v>0</v>
      </c>
      <c r="AT51" s="67">
        <f t="shared" si="14"/>
        <v>0</v>
      </c>
      <c r="AU51" s="67">
        <f t="shared" si="14"/>
        <v>0</v>
      </c>
      <c r="AV51" s="67">
        <f t="shared" si="14"/>
        <v>0</v>
      </c>
      <c r="AW51" s="67">
        <f t="shared" si="14"/>
        <v>0</v>
      </c>
      <c r="AX51" s="67">
        <f t="shared" si="14"/>
        <v>0</v>
      </c>
      <c r="AY51" s="67">
        <f t="shared" si="14"/>
        <v>0</v>
      </c>
      <c r="AZ51" s="67">
        <f t="shared" si="14"/>
        <v>0</v>
      </c>
      <c r="BA51" s="67">
        <f t="shared" si="14"/>
        <v>0</v>
      </c>
      <c r="BB51" s="67">
        <f t="shared" si="14"/>
        <v>0</v>
      </c>
      <c r="BC51" s="67">
        <f t="shared" si="14"/>
        <v>0</v>
      </c>
      <c r="BD51" s="67">
        <f t="shared" si="14"/>
        <v>0</v>
      </c>
      <c r="BE51" s="67">
        <f t="shared" si="14"/>
        <v>0</v>
      </c>
      <c r="BF51" s="67">
        <f t="shared" si="14"/>
        <v>0</v>
      </c>
      <c r="BG51" s="67">
        <f t="shared" si="14"/>
        <v>0</v>
      </c>
      <c r="BH51" s="67">
        <f t="shared" si="14"/>
        <v>0</v>
      </c>
      <c r="BI51" s="67">
        <f t="shared" si="14"/>
        <v>0</v>
      </c>
      <c r="BJ51" s="67">
        <f t="shared" si="14"/>
        <v>0</v>
      </c>
      <c r="BK51" s="67">
        <f t="shared" si="14"/>
        <v>0</v>
      </c>
      <c r="BL51" s="67">
        <f t="shared" si="14"/>
        <v>0</v>
      </c>
      <c r="BM51" s="67">
        <f t="shared" si="14"/>
        <v>0</v>
      </c>
      <c r="BN51" s="67">
        <f t="shared" si="14"/>
        <v>230000000</v>
      </c>
      <c r="BO51" s="67">
        <f t="shared" ref="BO51:BW51" si="15">SUM(BO50)</f>
        <v>0</v>
      </c>
      <c r="BP51" s="67">
        <f t="shared" si="15"/>
        <v>0</v>
      </c>
      <c r="BQ51" s="67">
        <f t="shared" si="15"/>
        <v>0</v>
      </c>
      <c r="BR51" s="67">
        <f t="shared" si="15"/>
        <v>0</v>
      </c>
      <c r="BS51" s="67">
        <f t="shared" si="15"/>
        <v>0</v>
      </c>
      <c r="BT51" s="67"/>
      <c r="BU51" s="67">
        <f t="shared" si="15"/>
        <v>230000000</v>
      </c>
      <c r="BV51" s="67">
        <f t="shared" si="15"/>
        <v>0</v>
      </c>
      <c r="BW51" s="67">
        <f t="shared" si="15"/>
        <v>0</v>
      </c>
    </row>
    <row r="52" spans="1:75" ht="15.75" thickTop="1" x14ac:dyDescent="0.25">
      <c r="A52" s="72"/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</row>
    <row r="53" spans="1:75" x14ac:dyDescent="0.25">
      <c r="A53" s="16"/>
      <c r="B53" s="14" t="s">
        <v>129</v>
      </c>
      <c r="C53" s="17"/>
      <c r="D53" s="12"/>
      <c r="E53" s="12"/>
      <c r="F53" s="12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17"/>
      <c r="S53" s="12"/>
      <c r="T53" s="12"/>
      <c r="U53" s="12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17"/>
      <c r="AH53" s="12"/>
      <c r="AI53" s="12"/>
      <c r="AJ53" s="12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17"/>
      <c r="AW53" s="12"/>
      <c r="AX53" s="12"/>
      <c r="AY53" s="12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17"/>
      <c r="BL53" s="12"/>
      <c r="BM53" s="12"/>
      <c r="BN53" s="12"/>
      <c r="BO53" s="58"/>
      <c r="BP53" s="58"/>
      <c r="BQ53" s="58"/>
      <c r="BR53" s="58"/>
      <c r="BS53" s="58"/>
      <c r="BT53" s="58"/>
      <c r="BU53" s="58"/>
      <c r="BV53" s="58"/>
      <c r="BW53" s="58"/>
    </row>
    <row r="54" spans="1:75" x14ac:dyDescent="0.25">
      <c r="A54" s="59">
        <v>701</v>
      </c>
      <c r="B54" s="63" t="s">
        <v>130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62">
        <v>0</v>
      </c>
      <c r="BQ54" s="62">
        <v>523734500</v>
      </c>
      <c r="BR54" s="62">
        <v>0</v>
      </c>
      <c r="BS54" s="62">
        <v>0</v>
      </c>
      <c r="BT54" s="62"/>
      <c r="BU54" s="64">
        <f t="shared" ref="BU54:BW55" si="16">+C54+F54+I54+L54+O54+R54+U54+X54+AA54+AD54+AG54+AJ54+AM54+AP54+AS54+AV54+AY54+BB54+BE54+BH54+BK54+BN54+BQ54</f>
        <v>523734500</v>
      </c>
      <c r="BV54" s="64">
        <f t="shared" si="16"/>
        <v>0</v>
      </c>
      <c r="BW54" s="64">
        <f t="shared" si="16"/>
        <v>0</v>
      </c>
    </row>
    <row r="55" spans="1:75" x14ac:dyDescent="0.25">
      <c r="A55" s="59">
        <f>A54 + 1</f>
        <v>702</v>
      </c>
      <c r="B55" s="63" t="s">
        <v>131</v>
      </c>
      <c r="C55" s="62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62">
        <v>0</v>
      </c>
      <c r="AE55" s="62">
        <v>0</v>
      </c>
      <c r="AF55" s="62">
        <v>0</v>
      </c>
      <c r="AG55" s="62">
        <v>0</v>
      </c>
      <c r="AH55" s="62">
        <v>0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>
        <v>0</v>
      </c>
      <c r="AQ55" s="62">
        <v>0</v>
      </c>
      <c r="AR55" s="62">
        <v>0</v>
      </c>
      <c r="AS55" s="62">
        <v>0</v>
      </c>
      <c r="AT55" s="62">
        <v>0</v>
      </c>
      <c r="AU55" s="62">
        <v>0</v>
      </c>
      <c r="AV55" s="62">
        <v>0</v>
      </c>
      <c r="AW55" s="62">
        <v>0</v>
      </c>
      <c r="AX55" s="62">
        <v>0</v>
      </c>
      <c r="AY55" s="62">
        <v>0</v>
      </c>
      <c r="AZ55" s="62">
        <v>0</v>
      </c>
      <c r="BA55" s="62">
        <v>0</v>
      </c>
      <c r="BB55" s="62">
        <v>0</v>
      </c>
      <c r="BC55" s="62">
        <v>0</v>
      </c>
      <c r="BD55" s="62">
        <v>0</v>
      </c>
      <c r="BE55" s="62">
        <v>0</v>
      </c>
      <c r="BF55" s="62">
        <v>0</v>
      </c>
      <c r="BG55" s="62">
        <v>0</v>
      </c>
      <c r="BH55" s="62">
        <v>0</v>
      </c>
      <c r="BI55" s="62">
        <v>0</v>
      </c>
      <c r="BJ55" s="62">
        <v>0</v>
      </c>
      <c r="BK55" s="62">
        <v>0</v>
      </c>
      <c r="BL55" s="62">
        <v>0</v>
      </c>
      <c r="BM55" s="62">
        <v>0</v>
      </c>
      <c r="BN55" s="62">
        <v>0</v>
      </c>
      <c r="BO55" s="62">
        <v>0</v>
      </c>
      <c r="BP55" s="62">
        <v>0</v>
      </c>
      <c r="BQ55" s="62">
        <v>6297000</v>
      </c>
      <c r="BR55" s="62">
        <v>0</v>
      </c>
      <c r="BS55" s="62">
        <v>0</v>
      </c>
      <c r="BT55" s="62"/>
      <c r="BU55" s="64">
        <f t="shared" si="16"/>
        <v>6297000</v>
      </c>
      <c r="BV55" s="64">
        <f t="shared" si="16"/>
        <v>0</v>
      </c>
      <c r="BW55" s="64">
        <f t="shared" si="16"/>
        <v>0</v>
      </c>
    </row>
    <row r="56" spans="1:75" s="68" customFormat="1" ht="15.75" thickBot="1" x14ac:dyDescent="0.3">
      <c r="A56" s="65">
        <v>700</v>
      </c>
      <c r="B56" s="66" t="s">
        <v>132</v>
      </c>
      <c r="C56" s="67">
        <f t="shared" ref="C56:BN56" si="17">SUM(C54:C55)</f>
        <v>0</v>
      </c>
      <c r="D56" s="67">
        <f t="shared" si="17"/>
        <v>0</v>
      </c>
      <c r="E56" s="67">
        <f t="shared" si="17"/>
        <v>0</v>
      </c>
      <c r="F56" s="67">
        <f t="shared" si="17"/>
        <v>0</v>
      </c>
      <c r="G56" s="67">
        <f t="shared" si="17"/>
        <v>0</v>
      </c>
      <c r="H56" s="67">
        <f t="shared" si="17"/>
        <v>0</v>
      </c>
      <c r="I56" s="67">
        <f t="shared" si="17"/>
        <v>0</v>
      </c>
      <c r="J56" s="67">
        <f t="shared" si="17"/>
        <v>0</v>
      </c>
      <c r="K56" s="67">
        <f t="shared" si="17"/>
        <v>0</v>
      </c>
      <c r="L56" s="67">
        <f t="shared" si="17"/>
        <v>0</v>
      </c>
      <c r="M56" s="67">
        <f t="shared" si="17"/>
        <v>0</v>
      </c>
      <c r="N56" s="67">
        <f t="shared" si="17"/>
        <v>0</v>
      </c>
      <c r="O56" s="67">
        <f t="shared" si="17"/>
        <v>0</v>
      </c>
      <c r="P56" s="67">
        <f t="shared" si="17"/>
        <v>0</v>
      </c>
      <c r="Q56" s="67">
        <f t="shared" si="17"/>
        <v>0</v>
      </c>
      <c r="R56" s="67">
        <f t="shared" si="17"/>
        <v>0</v>
      </c>
      <c r="S56" s="67">
        <f t="shared" si="17"/>
        <v>0</v>
      </c>
      <c r="T56" s="67">
        <f t="shared" si="17"/>
        <v>0</v>
      </c>
      <c r="U56" s="67">
        <f t="shared" si="17"/>
        <v>0</v>
      </c>
      <c r="V56" s="67">
        <f t="shared" si="17"/>
        <v>0</v>
      </c>
      <c r="W56" s="67">
        <f t="shared" si="17"/>
        <v>0</v>
      </c>
      <c r="X56" s="67">
        <f t="shared" si="17"/>
        <v>0</v>
      </c>
      <c r="Y56" s="67">
        <f t="shared" si="17"/>
        <v>0</v>
      </c>
      <c r="Z56" s="67">
        <f t="shared" si="17"/>
        <v>0</v>
      </c>
      <c r="AA56" s="67">
        <f t="shared" si="17"/>
        <v>0</v>
      </c>
      <c r="AB56" s="67">
        <f t="shared" si="17"/>
        <v>0</v>
      </c>
      <c r="AC56" s="67">
        <f t="shared" si="17"/>
        <v>0</v>
      </c>
      <c r="AD56" s="67">
        <f t="shared" si="17"/>
        <v>0</v>
      </c>
      <c r="AE56" s="67">
        <f t="shared" si="17"/>
        <v>0</v>
      </c>
      <c r="AF56" s="67">
        <f t="shared" si="17"/>
        <v>0</v>
      </c>
      <c r="AG56" s="67">
        <f t="shared" si="17"/>
        <v>0</v>
      </c>
      <c r="AH56" s="67">
        <f t="shared" si="17"/>
        <v>0</v>
      </c>
      <c r="AI56" s="67">
        <f t="shared" si="17"/>
        <v>0</v>
      </c>
      <c r="AJ56" s="67">
        <f t="shared" si="17"/>
        <v>0</v>
      </c>
      <c r="AK56" s="67">
        <f t="shared" si="17"/>
        <v>0</v>
      </c>
      <c r="AL56" s="67">
        <f t="shared" si="17"/>
        <v>0</v>
      </c>
      <c r="AM56" s="67">
        <f t="shared" si="17"/>
        <v>0</v>
      </c>
      <c r="AN56" s="67">
        <f t="shared" si="17"/>
        <v>0</v>
      </c>
      <c r="AO56" s="67">
        <f t="shared" si="17"/>
        <v>0</v>
      </c>
      <c r="AP56" s="67">
        <f t="shared" si="17"/>
        <v>0</v>
      </c>
      <c r="AQ56" s="67">
        <f t="shared" si="17"/>
        <v>0</v>
      </c>
      <c r="AR56" s="67">
        <f t="shared" si="17"/>
        <v>0</v>
      </c>
      <c r="AS56" s="67">
        <f t="shared" si="17"/>
        <v>0</v>
      </c>
      <c r="AT56" s="67">
        <f t="shared" si="17"/>
        <v>0</v>
      </c>
      <c r="AU56" s="67">
        <f t="shared" si="17"/>
        <v>0</v>
      </c>
      <c r="AV56" s="67">
        <f t="shared" si="17"/>
        <v>0</v>
      </c>
      <c r="AW56" s="67">
        <f t="shared" si="17"/>
        <v>0</v>
      </c>
      <c r="AX56" s="67">
        <f t="shared" si="17"/>
        <v>0</v>
      </c>
      <c r="AY56" s="67">
        <f t="shared" si="17"/>
        <v>0</v>
      </c>
      <c r="AZ56" s="67">
        <f t="shared" si="17"/>
        <v>0</v>
      </c>
      <c r="BA56" s="67">
        <f t="shared" si="17"/>
        <v>0</v>
      </c>
      <c r="BB56" s="67">
        <f t="shared" si="17"/>
        <v>0</v>
      </c>
      <c r="BC56" s="67">
        <f t="shared" si="17"/>
        <v>0</v>
      </c>
      <c r="BD56" s="67">
        <f t="shared" si="17"/>
        <v>0</v>
      </c>
      <c r="BE56" s="67">
        <f t="shared" si="17"/>
        <v>0</v>
      </c>
      <c r="BF56" s="67">
        <f t="shared" si="17"/>
        <v>0</v>
      </c>
      <c r="BG56" s="67">
        <f t="shared" si="17"/>
        <v>0</v>
      </c>
      <c r="BH56" s="67">
        <f t="shared" si="17"/>
        <v>0</v>
      </c>
      <c r="BI56" s="67">
        <f t="shared" si="17"/>
        <v>0</v>
      </c>
      <c r="BJ56" s="67">
        <f t="shared" si="17"/>
        <v>0</v>
      </c>
      <c r="BK56" s="67">
        <f t="shared" si="17"/>
        <v>0</v>
      </c>
      <c r="BL56" s="67">
        <f t="shared" si="17"/>
        <v>0</v>
      </c>
      <c r="BM56" s="67">
        <f t="shared" si="17"/>
        <v>0</v>
      </c>
      <c r="BN56" s="67">
        <f t="shared" si="17"/>
        <v>0</v>
      </c>
      <c r="BO56" s="67">
        <f t="shared" ref="BO56:BW56" si="18">SUM(BO54:BO55)</f>
        <v>0</v>
      </c>
      <c r="BP56" s="67">
        <f t="shared" si="18"/>
        <v>0</v>
      </c>
      <c r="BQ56" s="67">
        <f t="shared" si="18"/>
        <v>530031500</v>
      </c>
      <c r="BR56" s="67">
        <f t="shared" si="18"/>
        <v>0</v>
      </c>
      <c r="BS56" s="67">
        <f t="shared" si="18"/>
        <v>0</v>
      </c>
      <c r="BT56" s="67"/>
      <c r="BU56" s="67">
        <f t="shared" si="18"/>
        <v>530031500</v>
      </c>
      <c r="BV56" s="67">
        <f t="shared" si="18"/>
        <v>0</v>
      </c>
      <c r="BW56" s="67">
        <f t="shared" si="18"/>
        <v>0</v>
      </c>
    </row>
    <row r="57" spans="1:75" ht="16.5" thickTop="1" thickBot="1" x14ac:dyDescent="0.3">
      <c r="A57" s="75"/>
      <c r="B57" s="76" t="s">
        <v>133</v>
      </c>
      <c r="C57" s="77">
        <f t="shared" ref="C57:BN57" si="19">+C25+C33+C40+C47+C51+C56</f>
        <v>306552195.17000002</v>
      </c>
      <c r="D57" s="77">
        <f t="shared" si="19"/>
        <v>13235061.08</v>
      </c>
      <c r="E57" s="77">
        <f t="shared" si="19"/>
        <v>0</v>
      </c>
      <c r="F57" s="77">
        <f t="shared" si="19"/>
        <v>51735.360000000001</v>
      </c>
      <c r="G57" s="77">
        <f t="shared" si="19"/>
        <v>0</v>
      </c>
      <c r="H57" s="77">
        <f t="shared" si="19"/>
        <v>0</v>
      </c>
      <c r="I57" s="77">
        <f t="shared" si="19"/>
        <v>57197171.229999997</v>
      </c>
      <c r="J57" s="77">
        <f t="shared" si="19"/>
        <v>0</v>
      </c>
      <c r="K57" s="77">
        <f t="shared" si="19"/>
        <v>0</v>
      </c>
      <c r="L57" s="77">
        <f t="shared" si="19"/>
        <v>70174651.879999995</v>
      </c>
      <c r="M57" s="77">
        <f t="shared" si="19"/>
        <v>0</v>
      </c>
      <c r="N57" s="77">
        <f t="shared" si="19"/>
        <v>0</v>
      </c>
      <c r="O57" s="77">
        <f t="shared" si="19"/>
        <v>32703445.390000001</v>
      </c>
      <c r="P57" s="77">
        <f t="shared" si="19"/>
        <v>0</v>
      </c>
      <c r="Q57" s="77">
        <f t="shared" si="19"/>
        <v>0</v>
      </c>
      <c r="R57" s="77">
        <f t="shared" si="19"/>
        <v>12419907.41</v>
      </c>
      <c r="S57" s="77">
        <f t="shared" si="19"/>
        <v>0</v>
      </c>
      <c r="T57" s="77">
        <f t="shared" si="19"/>
        <v>0</v>
      </c>
      <c r="U57" s="77">
        <f t="shared" si="19"/>
        <v>8493900.6799999997</v>
      </c>
      <c r="V57" s="77">
        <f t="shared" si="19"/>
        <v>0</v>
      </c>
      <c r="W57" s="77">
        <f t="shared" si="19"/>
        <v>0</v>
      </c>
      <c r="X57" s="77">
        <f t="shared" si="19"/>
        <v>29799028.759999998</v>
      </c>
      <c r="Y57" s="77">
        <f t="shared" si="19"/>
        <v>0</v>
      </c>
      <c r="Z57" s="77">
        <f t="shared" si="19"/>
        <v>0</v>
      </c>
      <c r="AA57" s="77">
        <f t="shared" si="19"/>
        <v>240572450.96000001</v>
      </c>
      <c r="AB57" s="77">
        <f t="shared" si="19"/>
        <v>0</v>
      </c>
      <c r="AC57" s="77">
        <f t="shared" si="19"/>
        <v>0</v>
      </c>
      <c r="AD57" s="77">
        <f t="shared" si="19"/>
        <v>115440654.52000001</v>
      </c>
      <c r="AE57" s="77">
        <f t="shared" si="19"/>
        <v>0</v>
      </c>
      <c r="AF57" s="77">
        <f t="shared" si="19"/>
        <v>0</v>
      </c>
      <c r="AG57" s="77">
        <f t="shared" si="19"/>
        <v>3442485.49</v>
      </c>
      <c r="AH57" s="77">
        <f t="shared" si="19"/>
        <v>0</v>
      </c>
      <c r="AI57" s="77">
        <f t="shared" si="19"/>
        <v>0</v>
      </c>
      <c r="AJ57" s="77">
        <f t="shared" si="19"/>
        <v>100874573.45999999</v>
      </c>
      <c r="AK57" s="77">
        <f t="shared" si="19"/>
        <v>0</v>
      </c>
      <c r="AL57" s="77">
        <f t="shared" si="19"/>
        <v>0</v>
      </c>
      <c r="AM57" s="77">
        <f t="shared" si="19"/>
        <v>883370.08</v>
      </c>
      <c r="AN57" s="77">
        <f t="shared" si="19"/>
        <v>0</v>
      </c>
      <c r="AO57" s="77">
        <f t="shared" si="19"/>
        <v>0</v>
      </c>
      <c r="AP57" s="77">
        <f t="shared" si="19"/>
        <v>10943105.459999999</v>
      </c>
      <c r="AQ57" s="77">
        <f t="shared" si="19"/>
        <v>0</v>
      </c>
      <c r="AR57" s="77">
        <f t="shared" si="19"/>
        <v>0</v>
      </c>
      <c r="AS57" s="77">
        <f t="shared" si="19"/>
        <v>1406687.72</v>
      </c>
      <c r="AT57" s="77">
        <f t="shared" si="19"/>
        <v>0</v>
      </c>
      <c r="AU57" s="77">
        <f t="shared" si="19"/>
        <v>0</v>
      </c>
      <c r="AV57" s="77">
        <f t="shared" si="19"/>
        <v>0</v>
      </c>
      <c r="AW57" s="77">
        <f t="shared" si="19"/>
        <v>0</v>
      </c>
      <c r="AX57" s="77">
        <f t="shared" si="19"/>
        <v>0</v>
      </c>
      <c r="AY57" s="77">
        <f t="shared" si="19"/>
        <v>1919979.35</v>
      </c>
      <c r="AZ57" s="77">
        <f t="shared" si="19"/>
        <v>0</v>
      </c>
      <c r="BA57" s="77">
        <f t="shared" si="19"/>
        <v>0</v>
      </c>
      <c r="BB57" s="77">
        <f t="shared" si="19"/>
        <v>0</v>
      </c>
      <c r="BC57" s="77">
        <f t="shared" si="19"/>
        <v>0</v>
      </c>
      <c r="BD57" s="77">
        <f t="shared" si="19"/>
        <v>0</v>
      </c>
      <c r="BE57" s="77">
        <f t="shared" si="19"/>
        <v>0</v>
      </c>
      <c r="BF57" s="77">
        <f t="shared" si="19"/>
        <v>0</v>
      </c>
      <c r="BG57" s="77">
        <f t="shared" si="19"/>
        <v>0</v>
      </c>
      <c r="BH57" s="77">
        <f t="shared" si="19"/>
        <v>108416945.69</v>
      </c>
      <c r="BI57" s="77">
        <f t="shared" si="19"/>
        <v>0</v>
      </c>
      <c r="BJ57" s="77">
        <f t="shared" si="19"/>
        <v>0</v>
      </c>
      <c r="BK57" s="77">
        <f t="shared" si="19"/>
        <v>77554293.219999999</v>
      </c>
      <c r="BL57" s="77">
        <f t="shared" si="19"/>
        <v>0</v>
      </c>
      <c r="BM57" s="77">
        <f t="shared" si="19"/>
        <v>0</v>
      </c>
      <c r="BN57" s="77">
        <f t="shared" si="19"/>
        <v>230000000</v>
      </c>
      <c r="BO57" s="77">
        <f t="shared" ref="BO57:BW57" si="20">+BO25+BO33+BO40+BO47+BO51+BO56</f>
        <v>0</v>
      </c>
      <c r="BP57" s="77">
        <f t="shared" si="20"/>
        <v>0</v>
      </c>
      <c r="BQ57" s="77">
        <f t="shared" si="20"/>
        <v>530031500</v>
      </c>
      <c r="BR57" s="77">
        <f t="shared" si="20"/>
        <v>0</v>
      </c>
      <c r="BS57" s="77">
        <f t="shared" si="20"/>
        <v>0</v>
      </c>
      <c r="BT57" s="77"/>
      <c r="BU57" s="77">
        <f>+BU12+BU25+BU33+BU40+BU47+BU51+BU56</f>
        <v>1938878081.8299999</v>
      </c>
      <c r="BV57" s="77">
        <f t="shared" si="20"/>
        <v>13235061.08</v>
      </c>
      <c r="BW57" s="77">
        <f t="shared" si="20"/>
        <v>0</v>
      </c>
    </row>
  </sheetData>
  <mergeCells count="75">
    <mergeCell ref="B1:J1"/>
    <mergeCell ref="C3:F3"/>
    <mergeCell ref="B7:B8"/>
    <mergeCell ref="C7:E7"/>
    <mergeCell ref="F7:H7"/>
    <mergeCell ref="I7:K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C9:D9"/>
    <mergeCell ref="F9:G9"/>
    <mergeCell ref="I9:J9"/>
    <mergeCell ref="L9:M9"/>
    <mergeCell ref="O9:P9"/>
    <mergeCell ref="BE8:BG8"/>
    <mergeCell ref="BH8:BJ8"/>
    <mergeCell ref="BK8:BM8"/>
    <mergeCell ref="BN8:BP8"/>
    <mergeCell ref="BQ8:BS8"/>
    <mergeCell ref="AY9:AZ9"/>
    <mergeCell ref="R9:S9"/>
    <mergeCell ref="U9:V9"/>
    <mergeCell ref="X9:Y9"/>
    <mergeCell ref="AA9:AB9"/>
    <mergeCell ref="AD9:AE9"/>
    <mergeCell ref="AG9:AH9"/>
    <mergeCell ref="AJ9:AK9"/>
    <mergeCell ref="AM9:AN9"/>
    <mergeCell ref="AP9:AQ9"/>
    <mergeCell ref="AS9:AT9"/>
    <mergeCell ref="AV9:AW9"/>
    <mergeCell ref="BU9:BV9"/>
    <mergeCell ref="BB9:BC9"/>
    <mergeCell ref="BE9:BF9"/>
    <mergeCell ref="BH9:BI9"/>
    <mergeCell ref="BK9:BL9"/>
    <mergeCell ref="BN9:BO9"/>
    <mergeCell ref="BQ9:BR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Entrate 2026</vt:lpstr>
      <vt:lpstr>Spese 2026</vt:lpstr>
      <vt:lpstr>Entrate 2027</vt:lpstr>
      <vt:lpstr>Spese 2027</vt:lpstr>
      <vt:lpstr>Entrate 2028</vt:lpstr>
      <vt:lpstr>Spese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Fanciulli Francesco</dc:creator>
  <cp:lastModifiedBy>Fanciulli Francesco</cp:lastModifiedBy>
  <dcterms:created xsi:type="dcterms:W3CDTF">2015-06-05T18:19:34Z</dcterms:created>
  <dcterms:modified xsi:type="dcterms:W3CDTF">2026-01-08T16:21:14Z</dcterms:modified>
</cp:coreProperties>
</file>